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rosafese.sharepoint.com/sites/InvestorsRelationsandReporting/Shared Documents/General/Quarterly report/2024/Q2 2024/"/>
    </mc:Choice>
  </mc:AlternateContent>
  <xr:revisionPtr revIDLastSave="515" documentId="13_ncr:1_{CCADB059-3B2B-4A3E-84CE-7D4B73E9CB01}" xr6:coauthVersionLast="47" xr6:coauthVersionMax="47" xr10:uidLastSave="{7F70FECE-90F7-4023-8A41-C8E2A856EE9A}"/>
  <bookViews>
    <workbookView xWindow="28680" yWindow="-120" windowWidth="29040" windowHeight="17520" activeTab="3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</sheets>
  <externalReferences>
    <externalReference r:id="rId5"/>
  </externalReferences>
  <definedNames>
    <definedName name="pCurrentQtr">[1]Prosafe!$S$5</definedName>
    <definedName name="pCurrentYYYY">[1]Prosafe!$S$10</definedName>
    <definedName name="pFactor">[1]Prosafe!$S$6</definedName>
    <definedName name="pLast2Qtr">[1]Prosafe!$S$13</definedName>
    <definedName name="pLastQtr">[1]Prosafe!$S$12</definedName>
    <definedName name="pLastYearCurrentQtr">[1]Prosafe!$S$14</definedName>
    <definedName name="pLastYYYY">[1]Prosafe!$S$11</definedName>
    <definedName name="_xlnm.Print_Area" localSheetId="2">Cashflow!$A$2:$A$35</definedName>
    <definedName name="_xlnm.Print_Area" localSheetId="3">'Key figures'!$A$1:$A$10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F12" i="9"/>
  <c r="F17" i="9"/>
  <c r="C10" i="9"/>
  <c r="C15" i="9"/>
  <c r="C17" i="9"/>
  <c r="B22" i="7"/>
  <c r="B15" i="9"/>
  <c r="B17" i="9"/>
  <c r="B3" i="7"/>
  <c r="B17" i="7"/>
  <c r="B31" i="7"/>
  <c r="B34" i="7"/>
  <c r="C33" i="7"/>
  <c r="C3" i="7"/>
  <c r="C17" i="7"/>
  <c r="C31" i="7"/>
  <c r="C22" i="7"/>
  <c r="D33" i="7"/>
  <c r="D15" i="9"/>
  <c r="D17" i="9"/>
  <c r="D3" i="7"/>
  <c r="D31" i="7"/>
  <c r="D34" i="7"/>
  <c r="E33" i="7"/>
  <c r="E15" i="9"/>
  <c r="E17" i="9"/>
  <c r="E3" i="7"/>
  <c r="E17" i="7"/>
  <c r="E31" i="7"/>
  <c r="E34" i="7"/>
  <c r="E22" i="7"/>
  <c r="F13" i="9"/>
  <c r="F14" i="9"/>
  <c r="F8" i="9"/>
  <c r="F10" i="9"/>
  <c r="G17" i="9"/>
  <c r="F4" i="1"/>
  <c r="K33" i="7"/>
  <c r="F29" i="7"/>
  <c r="F19" i="7"/>
  <c r="F22" i="7"/>
  <c r="F31" i="7"/>
  <c r="F27" i="7"/>
  <c r="F33" i="7"/>
  <c r="G3" i="7"/>
  <c r="G17" i="7"/>
  <c r="G31" i="7"/>
  <c r="G34" i="7"/>
  <c r="H33" i="7"/>
  <c r="B29" i="7"/>
  <c r="C29" i="7"/>
  <c r="D22" i="7"/>
  <c r="D29" i="7"/>
  <c r="F24" i="7"/>
  <c r="F26" i="7"/>
  <c r="F28" i="7"/>
  <c r="F20" i="7"/>
  <c r="F9" i="7"/>
  <c r="F10" i="7"/>
  <c r="F11" i="7"/>
  <c r="F12" i="7"/>
  <c r="F13" i="7"/>
  <c r="F14" i="7"/>
  <c r="F15" i="7"/>
  <c r="F16" i="7"/>
  <c r="F5" i="7"/>
  <c r="F6" i="7"/>
  <c r="F7" i="7"/>
  <c r="F8" i="7"/>
  <c r="K8" i="7"/>
  <c r="F9" i="1"/>
  <c r="F5" i="1"/>
  <c r="F6" i="1"/>
  <c r="F7" i="1"/>
  <c r="F8" i="1"/>
  <c r="F3" i="1"/>
  <c r="E7" i="8"/>
  <c r="B20" i="9"/>
  <c r="B30" i="9"/>
  <c r="C20" i="9"/>
  <c r="C30" i="9"/>
  <c r="D20" i="9"/>
  <c r="D30" i="9"/>
  <c r="E20" i="9"/>
  <c r="E30" i="9"/>
  <c r="F30" i="9"/>
  <c r="B37" i="9"/>
  <c r="C37" i="9"/>
  <c r="D37" i="9"/>
  <c r="E37" i="9"/>
  <c r="F37" i="9"/>
  <c r="F34" i="9"/>
  <c r="F32" i="9"/>
  <c r="F19" i="9"/>
  <c r="F5" i="9"/>
  <c r="F4" i="9"/>
  <c r="E29" i="7"/>
  <c r="F34" i="7"/>
  <c r="B19" i="8"/>
  <c r="B23" i="8"/>
  <c r="B28" i="8"/>
  <c r="B30" i="8"/>
  <c r="B32" i="8"/>
  <c r="C19" i="8"/>
  <c r="C23" i="8"/>
  <c r="C28" i="8"/>
  <c r="C30" i="8"/>
  <c r="C32" i="8"/>
  <c r="D19" i="8"/>
  <c r="D23" i="8"/>
  <c r="D28" i="8"/>
  <c r="D30" i="8"/>
  <c r="D32" i="8"/>
  <c r="E19" i="8"/>
  <c r="E23" i="8"/>
  <c r="E28" i="8"/>
  <c r="E30" i="8"/>
  <c r="E32" i="8"/>
  <c r="D7" i="8"/>
  <c r="B7" i="8"/>
  <c r="B12" i="8"/>
  <c r="B14" i="8"/>
  <c r="C7" i="8"/>
  <c r="C12" i="8"/>
  <c r="C14" i="8"/>
  <c r="D12" i="8"/>
  <c r="D14" i="8"/>
  <c r="E12" i="8"/>
  <c r="E14" i="8"/>
  <c r="B35" i="9"/>
  <c r="C35" i="9"/>
  <c r="D35" i="9"/>
  <c r="E35" i="9"/>
  <c r="F35" i="9"/>
  <c r="B6" i="9"/>
  <c r="B10" i="9"/>
  <c r="C6" i="9"/>
  <c r="D6" i="9"/>
  <c r="D10" i="9"/>
  <c r="E6" i="9"/>
  <c r="E10" i="9"/>
  <c r="F6" i="9"/>
  <c r="M29" i="7"/>
  <c r="K12" i="8"/>
  <c r="K7" i="8"/>
  <c r="K14" i="8"/>
  <c r="M22" i="7"/>
  <c r="K16" i="8"/>
  <c r="K19" i="8"/>
  <c r="K23" i="8"/>
  <c r="K28" i="8"/>
  <c r="M6" i="9"/>
  <c r="M10" i="9"/>
  <c r="M15" i="9"/>
  <c r="M35" i="9"/>
  <c r="I28" i="8"/>
  <c r="F12" i="8"/>
  <c r="G12" i="8"/>
  <c r="H12" i="8"/>
  <c r="I12" i="8"/>
  <c r="J12" i="8"/>
  <c r="K26" i="7"/>
  <c r="K24" i="7"/>
  <c r="K20" i="7"/>
  <c r="K21" i="7"/>
  <c r="I29" i="7"/>
  <c r="I22" i="7"/>
  <c r="H29" i="7"/>
  <c r="H22" i="7"/>
  <c r="G29" i="7"/>
  <c r="G22" i="7"/>
  <c r="K28" i="7"/>
  <c r="K5" i="7"/>
  <c r="K6" i="7"/>
  <c r="K7" i="7"/>
  <c r="K9" i="7"/>
  <c r="K10" i="7"/>
  <c r="K11" i="7"/>
  <c r="K12" i="7"/>
  <c r="K13" i="7"/>
  <c r="K14" i="7"/>
  <c r="K15" i="7"/>
  <c r="K16" i="7"/>
  <c r="J29" i="7"/>
  <c r="K25" i="7"/>
  <c r="L29" i="7"/>
  <c r="L22" i="7"/>
  <c r="F23" i="8"/>
  <c r="F28" i="8"/>
  <c r="J16" i="8"/>
  <c r="J7" i="8"/>
  <c r="J19" i="8"/>
  <c r="J23" i="8"/>
  <c r="J28" i="8"/>
  <c r="K32" i="9"/>
  <c r="L35" i="9"/>
  <c r="H35" i="9"/>
  <c r="I35" i="9"/>
  <c r="J35" i="9"/>
  <c r="G6" i="9"/>
  <c r="G10" i="9"/>
  <c r="G15" i="9"/>
  <c r="G20" i="9"/>
  <c r="G30" i="9"/>
  <c r="L6" i="9"/>
  <c r="L10" i="9"/>
  <c r="L15" i="9"/>
  <c r="L17" i="9"/>
  <c r="H6" i="9"/>
  <c r="H10" i="9"/>
  <c r="H15" i="9"/>
  <c r="H17" i="9"/>
  <c r="I6" i="9"/>
  <c r="I10" i="9"/>
  <c r="I15" i="9"/>
  <c r="J6" i="9"/>
  <c r="J10" i="9"/>
  <c r="J15" i="9"/>
  <c r="J17" i="9"/>
  <c r="J20" i="9"/>
  <c r="J30" i="9"/>
  <c r="J37" i="9"/>
  <c r="K4" i="9"/>
  <c r="K5" i="9"/>
  <c r="K6" i="9"/>
  <c r="K8" i="9"/>
  <c r="K9" i="9"/>
  <c r="K10" i="9"/>
  <c r="K12" i="9"/>
  <c r="K13" i="9"/>
  <c r="K14" i="9"/>
  <c r="K15" i="9"/>
  <c r="K17" i="9"/>
  <c r="K19" i="9"/>
  <c r="K20" i="9"/>
  <c r="K30" i="9"/>
  <c r="G35" i="9"/>
  <c r="K35" i="9"/>
  <c r="K34" i="9"/>
  <c r="K33" i="9"/>
  <c r="K19" i="7"/>
  <c r="J22" i="7"/>
  <c r="I23" i="8"/>
  <c r="I30" i="8"/>
  <c r="I19" i="8"/>
  <c r="I16" i="8"/>
  <c r="I7" i="8"/>
  <c r="H28" i="8"/>
  <c r="H23" i="8"/>
  <c r="H19" i="8"/>
  <c r="H16" i="8"/>
  <c r="H7" i="8"/>
  <c r="G28" i="8"/>
  <c r="G23" i="8"/>
  <c r="G30" i="8"/>
  <c r="G19" i="8"/>
  <c r="G32" i="8"/>
  <c r="G16" i="8"/>
  <c r="G7" i="8"/>
  <c r="F19" i="8"/>
  <c r="F16" i="8"/>
  <c r="F7" i="8"/>
  <c r="K22" i="7"/>
  <c r="K29" i="7"/>
  <c r="K30" i="8"/>
  <c r="K32" i="8"/>
  <c r="M17" i="9"/>
  <c r="M20" i="9"/>
  <c r="M30" i="9"/>
  <c r="M37" i="9"/>
  <c r="M3" i="7"/>
  <c r="J30" i="8"/>
  <c r="H30" i="8"/>
  <c r="H32" i="8"/>
  <c r="I32" i="8"/>
  <c r="J32" i="8"/>
  <c r="G14" i="8"/>
  <c r="J14" i="8"/>
  <c r="I14" i="8"/>
  <c r="F30" i="8"/>
  <c r="F32" i="8"/>
  <c r="F14" i="8"/>
  <c r="H14" i="8"/>
  <c r="H20" i="9"/>
  <c r="H30" i="9"/>
  <c r="H37" i="9"/>
  <c r="H3" i="7"/>
  <c r="H17" i="7"/>
  <c r="H31" i="7"/>
  <c r="J3" i="7"/>
  <c r="J17" i="7"/>
  <c r="J31" i="7"/>
  <c r="I17" i="9"/>
  <c r="I20" i="9"/>
  <c r="I30" i="9"/>
  <c r="I37" i="9"/>
  <c r="G37" i="9"/>
  <c r="K37" i="9"/>
  <c r="L20" i="9"/>
  <c r="L30" i="9"/>
  <c r="L37" i="9"/>
  <c r="L3" i="7"/>
  <c r="H34" i="7"/>
  <c r="I33" i="7"/>
  <c r="L17" i="7"/>
  <c r="L31" i="7"/>
  <c r="M17" i="7"/>
  <c r="M31" i="7"/>
  <c r="I3" i="7"/>
  <c r="I17" i="7"/>
  <c r="I31" i="7"/>
  <c r="K3" i="7"/>
  <c r="K17" i="7"/>
  <c r="K31" i="7"/>
  <c r="K34" i="7"/>
  <c r="L33" i="7"/>
  <c r="L34" i="7"/>
  <c r="I34" i="7"/>
  <c r="J33" i="7"/>
  <c r="J34" i="7"/>
  <c r="M33" i="7"/>
  <c r="M34" i="7"/>
</calcChain>
</file>

<file path=xl/sharedStrings.xml><?xml version="1.0" encoding="utf-8"?>
<sst xmlns="http://schemas.openxmlformats.org/spreadsheetml/2006/main" count="130" uniqueCount="94">
  <si>
    <t>Q1 2023</t>
  </si>
  <si>
    <t>Q2 2023</t>
  </si>
  <si>
    <t>Q3 2023</t>
  </si>
  <si>
    <t>Q4 2023</t>
  </si>
  <si>
    <t>FY 2023</t>
  </si>
  <si>
    <t>Q1 2024</t>
  </si>
  <si>
    <t>Q2 2024</t>
  </si>
  <si>
    <t>Operating revenues</t>
  </si>
  <si>
    <t>Operating expenses</t>
  </si>
  <si>
    <t>Operating results before depreciation</t>
  </si>
  <si>
    <t>Depreciation</t>
  </si>
  <si>
    <t>Amortisation</t>
  </si>
  <si>
    <t>Operating profit/(loss)</t>
  </si>
  <si>
    <t xml:space="preserve">Interest income </t>
  </si>
  <si>
    <t>Interest expense</t>
  </si>
  <si>
    <t>Other financial items</t>
  </si>
  <si>
    <t>Net financial items</t>
  </si>
  <si>
    <t>Profit/(loss) before tax</t>
  </si>
  <si>
    <t>Taxes</t>
  </si>
  <si>
    <t>Net (loss)/profit</t>
  </si>
  <si>
    <t>EARNINGS PER SHARE</t>
  </si>
  <si>
    <t>EPS</t>
  </si>
  <si>
    <t>Diluted EPS</t>
  </si>
  <si>
    <t>OCI</t>
  </si>
  <si>
    <t>FY2023</t>
  </si>
  <si>
    <t>Net profit/(loss) for the period</t>
  </si>
  <si>
    <t>Foreign currency translation</t>
  </si>
  <si>
    <t>Revaluation hedging instruments</t>
  </si>
  <si>
    <t>Pension remeasurement</t>
  </si>
  <si>
    <t>Other comprehensive income</t>
  </si>
  <si>
    <t xml:space="preserve">Total comprehensive income </t>
  </si>
  <si>
    <t>ASSETS</t>
  </si>
  <si>
    <t>Goodwill</t>
  </si>
  <si>
    <t>Vessels</t>
  </si>
  <si>
    <t>New builds</t>
  </si>
  <si>
    <t>Other non-current assets</t>
  </si>
  <si>
    <t xml:space="preserve">Total non-current assets </t>
  </si>
  <si>
    <t>Cash and deposits</t>
  </si>
  <si>
    <t xml:space="preserve">Accounts and other receivables </t>
  </si>
  <si>
    <t>Other current assets</t>
  </si>
  <si>
    <t>Total current assets</t>
  </si>
  <si>
    <t>TOTAL ASSETS</t>
  </si>
  <si>
    <t>EQUITY AND LIABILITIES</t>
  </si>
  <si>
    <t>Share capital</t>
  </si>
  <si>
    <t>Other equity</t>
  </si>
  <si>
    <t>Total equity</t>
  </si>
  <si>
    <t>Interest-free long-term liabilities</t>
  </si>
  <si>
    <t>Interest-bearing long-term debt</t>
  </si>
  <si>
    <t>Total long-term liabilities</t>
  </si>
  <si>
    <t>Accounts and other payables</t>
  </si>
  <si>
    <t>Tax payable</t>
  </si>
  <si>
    <t>Current portion of long-term debt</t>
  </si>
  <si>
    <t>Total current liabilities</t>
  </si>
  <si>
    <t>Total liabilities</t>
  </si>
  <si>
    <t>TOTAL EQUITY AND LIABILITIES</t>
  </si>
  <si>
    <t>Profit/(loss) before taxes</t>
  </si>
  <si>
    <t>Gain from extinguishment of debt</t>
  </si>
  <si>
    <t>Deferred revenue recognition (IFRS 15 adjustment)</t>
  </si>
  <si>
    <t>Share of loss of equity of an associate</t>
  </si>
  <si>
    <t>Loss/(Gain) on sale of non-current assets</t>
  </si>
  <si>
    <t>Impairment</t>
  </si>
  <si>
    <t>Financial income</t>
  </si>
  <si>
    <t>Financial costs</t>
  </si>
  <si>
    <t>Share-based payment expense</t>
  </si>
  <si>
    <t>Change in working capital</t>
  </si>
  <si>
    <t>Other items from/(used in) operating activities</t>
  </si>
  <si>
    <t>Taxes (paid)/received</t>
  </si>
  <si>
    <t>Net cash flow from/(used in) operating activities</t>
  </si>
  <si>
    <t>Acquisition of tangible assets</t>
  </si>
  <si>
    <t>Net proceeds/(payments) from sale of tangible assets</t>
  </si>
  <si>
    <t>Interests received</t>
  </si>
  <si>
    <t>Net cash flow used in investing activities</t>
  </si>
  <si>
    <t>Proceeds from new interest-bearing debt</t>
  </si>
  <si>
    <t>Repayment of interest-bearing debt</t>
  </si>
  <si>
    <t>Issuance of ordinary shares</t>
  </si>
  <si>
    <t>Refinancing cost</t>
  </si>
  <si>
    <t>Interests paid</t>
  </si>
  <si>
    <t>Net cash flow used in financing activities</t>
  </si>
  <si>
    <t>Net cash flow</t>
  </si>
  <si>
    <t>Cash and deposits at beginning of period</t>
  </si>
  <si>
    <t>Cash and deposits at end of period</t>
  </si>
  <si>
    <t>Key figures in Balance Sheet</t>
  </si>
  <si>
    <t>Total assets</t>
  </si>
  <si>
    <t>Net working capital</t>
  </si>
  <si>
    <t>Liquidity reserve</t>
  </si>
  <si>
    <t>Interest-bearing debt</t>
  </si>
  <si>
    <t>Net Interest-bearing debt</t>
  </si>
  <si>
    <t>Book equity</t>
  </si>
  <si>
    <t>Book equity ratio</t>
  </si>
  <si>
    <t>Q1 2022</t>
  </si>
  <si>
    <t>Q2 2022</t>
  </si>
  <si>
    <t>Q3 2022</t>
  </si>
  <si>
    <t>Q4 2022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</si>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</sst>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(* #,##0.0_);_(* \(#,##0.0\);_(* &quot;-&quot;??_);_(@_)"/>
    <numFmt numFmtId="168" formatCode="#,##0.0"/>
    <numFmt numFmtId="169" formatCode="0.0\ %"/>
    <numFmt numFmtId="170" formatCode="[$-414]mmm/\ yy;@"/>
    <numFmt numFmtId="171" formatCode="0.0"/>
    <numFmt numFmtId="172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0"/>
      <color indexed="10"/>
      <name val="Calibri"/>
      <family val="2"/>
      <scheme val="minor"/>
    </font>
    <font>
      <sz val="10"/>
      <color rgb="FF9C0006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7" fillId="0" borderId="0"/>
    <xf numFmtId="17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</cellStyleXfs>
  <cellXfs count="117">
    <xf numFmtId="0" fontId="0" fillId="0" borderId="0" xfId="0"/>
    <xf numFmtId="0" fontId="4" fillId="0" borderId="0" xfId="0" applyFont="1"/>
    <xf numFmtId="0" fontId="2" fillId="0" borderId="0" xfId="0" applyFont="1"/>
    <xf numFmtId="0" fontId="1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3" fillId="0" borderId="0" xfId="4" applyFont="1" applyAlignment="1">
      <alignment vertical="center" readingOrder="1"/>
    </xf>
    <xf numFmtId="166" fontId="13" fillId="0" borderId="0" xfId="1" applyNumberFormat="1" applyFont="1" applyFill="1" applyBorder="1" applyAlignment="1">
      <alignment horizontal="right" vertical="center" readingOrder="1"/>
    </xf>
    <xf numFmtId="166" fontId="13" fillId="3" borderId="0" xfId="1" applyNumberFormat="1" applyFont="1" applyFill="1" applyBorder="1" applyAlignment="1">
      <alignment horizontal="right" vertical="center" readingOrder="1"/>
    </xf>
    <xf numFmtId="0" fontId="13" fillId="2" borderId="0" xfId="4" applyFont="1" applyFill="1" applyAlignment="1">
      <alignment vertical="center" readingOrder="1"/>
    </xf>
    <xf numFmtId="0" fontId="14" fillId="0" borderId="1" xfId="4" applyFont="1" applyBorder="1" applyAlignment="1">
      <alignment vertical="center" readingOrder="1"/>
    </xf>
    <xf numFmtId="0" fontId="14" fillId="2" borderId="0" xfId="4" applyFont="1" applyFill="1" applyAlignment="1">
      <alignment vertical="center" readingOrder="1"/>
    </xf>
    <xf numFmtId="166" fontId="14" fillId="0" borderId="0" xfId="4" applyNumberFormat="1" applyFont="1" applyAlignment="1">
      <alignment vertical="center" readingOrder="1"/>
    </xf>
    <xf numFmtId="166" fontId="14" fillId="3" borderId="0" xfId="4" applyNumberFormat="1" applyFont="1" applyFill="1" applyAlignment="1">
      <alignment vertical="center" readingOrder="1"/>
    </xf>
    <xf numFmtId="167" fontId="13" fillId="0" borderId="0" xfId="4" applyNumberFormat="1" applyFont="1" applyAlignment="1">
      <alignment vertical="center" readingOrder="1"/>
    </xf>
    <xf numFmtId="167" fontId="13" fillId="2" borderId="0" xfId="4" applyNumberFormat="1" applyFont="1" applyFill="1" applyAlignment="1">
      <alignment vertical="center" readingOrder="1"/>
    </xf>
    <xf numFmtId="167" fontId="13" fillId="3" borderId="0" xfId="4" applyNumberFormat="1" applyFont="1" applyFill="1" applyAlignment="1">
      <alignment vertical="center" readingOrder="1"/>
    </xf>
    <xf numFmtId="49" fontId="13" fillId="2" borderId="0" xfId="0" applyNumberFormat="1" applyFont="1" applyFill="1" applyAlignment="1">
      <alignment vertical="center" readingOrder="1"/>
    </xf>
    <xf numFmtId="166" fontId="14" fillId="0" borderId="0" xfId="0" applyNumberFormat="1" applyFont="1" applyAlignment="1">
      <alignment vertical="center" readingOrder="1"/>
    </xf>
    <xf numFmtId="166" fontId="14" fillId="3" borderId="0" xfId="0" applyNumberFormat="1" applyFont="1" applyFill="1" applyAlignment="1">
      <alignment vertical="center" readingOrder="1"/>
    </xf>
    <xf numFmtId="0" fontId="14" fillId="0" borderId="0" xfId="4" applyFont="1" applyAlignment="1">
      <alignment vertical="center" readingOrder="1"/>
    </xf>
    <xf numFmtId="166" fontId="14" fillId="0" borderId="0" xfId="1" applyNumberFormat="1" applyFont="1" applyFill="1" applyBorder="1" applyAlignment="1">
      <alignment vertical="center" readingOrder="1"/>
    </xf>
    <xf numFmtId="166" fontId="14" fillId="3" borderId="0" xfId="1" applyNumberFormat="1" applyFont="1" applyFill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13" fillId="2" borderId="0" xfId="4" applyFont="1" applyFill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14" fillId="0" borderId="1" xfId="4" applyFont="1" applyBorder="1" applyAlignment="1">
      <alignment vertical="center"/>
    </xf>
    <xf numFmtId="166" fontId="14" fillId="0" borderId="1" xfId="1" applyNumberFormat="1" applyFont="1" applyFill="1" applyBorder="1" applyAlignment="1">
      <alignment horizontal="right" vertical="center"/>
    </xf>
    <xf numFmtId="0" fontId="14" fillId="0" borderId="0" xfId="4" applyFont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0" fontId="14" fillId="0" borderId="2" xfId="4" applyFont="1" applyBorder="1" applyAlignment="1">
      <alignment vertical="center"/>
    </xf>
    <xf numFmtId="166" fontId="14" fillId="0" borderId="2" xfId="1" applyNumberFormat="1" applyFont="1" applyFill="1" applyBorder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0" fontId="13" fillId="4" borderId="0" xfId="6" applyFont="1" applyFill="1" applyAlignment="1">
      <alignment vertical="center"/>
    </xf>
    <xf numFmtId="0" fontId="17" fillId="0" borderId="0" xfId="0" applyFont="1" applyAlignment="1">
      <alignment vertical="center"/>
    </xf>
    <xf numFmtId="172" fontId="15" fillId="0" borderId="0" xfId="20" applyNumberFormat="1" applyFont="1" applyFill="1" applyAlignment="1">
      <alignment horizontal="center"/>
    </xf>
    <xf numFmtId="169" fontId="13" fillId="0" borderId="0" xfId="2" applyNumberFormat="1" applyFont="1" applyFill="1" applyBorder="1" applyAlignment="1">
      <alignment horizontal="right" vertical="center"/>
    </xf>
    <xf numFmtId="166" fontId="13" fillId="3" borderId="0" xfId="4" applyNumberFormat="1" applyFont="1" applyFill="1" applyAlignment="1">
      <alignment horizontal="right" vertical="center"/>
    </xf>
    <xf numFmtId="166" fontId="14" fillId="3" borderId="1" xfId="1" applyNumberFormat="1" applyFont="1" applyFill="1" applyBorder="1" applyAlignment="1">
      <alignment horizontal="right" vertical="center"/>
    </xf>
    <xf numFmtId="166" fontId="14" fillId="3" borderId="0" xfId="1" applyNumberFormat="1" applyFont="1" applyFill="1" applyBorder="1" applyAlignment="1">
      <alignment horizontal="right" vertical="center"/>
    </xf>
    <xf numFmtId="166" fontId="14" fillId="3" borderId="2" xfId="1" applyNumberFormat="1" applyFont="1" applyFill="1" applyBorder="1" applyAlignment="1">
      <alignment horizontal="right" vertical="center"/>
    </xf>
    <xf numFmtId="49" fontId="15" fillId="0" borderId="0" xfId="3" applyNumberFormat="1" applyFont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left" vertical="center" readingOrder="1"/>
    </xf>
    <xf numFmtId="0" fontId="12" fillId="5" borderId="1" xfId="4" applyFont="1" applyFill="1" applyBorder="1" applyAlignment="1">
      <alignment horizontal="right" vertical="center" readingOrder="1"/>
    </xf>
    <xf numFmtId="0" fontId="12" fillId="5" borderId="1" xfId="4" applyFont="1" applyFill="1" applyBorder="1" applyAlignment="1">
      <alignment vertical="center"/>
    </xf>
    <xf numFmtId="0" fontId="12" fillId="5" borderId="1" xfId="4" applyFont="1" applyFill="1" applyBorder="1" applyAlignment="1">
      <alignment horizontal="right" vertical="center" wrapText="1" readingOrder="1"/>
    </xf>
    <xf numFmtId="49" fontId="12" fillId="5" borderId="1" xfId="3" applyNumberFormat="1" applyFont="1" applyFill="1" applyBorder="1" applyAlignment="1" applyProtection="1">
      <alignment vertical="center"/>
      <protection locked="0"/>
    </xf>
    <xf numFmtId="0" fontId="12" fillId="5" borderId="1" xfId="6" applyFont="1" applyFill="1" applyBorder="1" applyAlignment="1">
      <alignment vertical="center"/>
    </xf>
    <xf numFmtId="49" fontId="17" fillId="0" borderId="1" xfId="3" applyNumberFormat="1" applyFont="1" applyBorder="1" applyAlignment="1" applyProtection="1">
      <alignment vertical="center" wrapText="1"/>
      <protection locked="0"/>
    </xf>
    <xf numFmtId="49" fontId="17" fillId="0" borderId="0" xfId="3" applyNumberFormat="1" applyFont="1" applyAlignment="1" applyProtection="1">
      <alignment vertical="center" wrapText="1"/>
      <protection locked="0"/>
    </xf>
    <xf numFmtId="49" fontId="17" fillId="0" borderId="2" xfId="3" applyNumberFormat="1" applyFont="1" applyBorder="1" applyAlignment="1" applyProtection="1">
      <alignment vertical="center" wrapText="1"/>
      <protection locked="0"/>
    </xf>
    <xf numFmtId="49" fontId="17" fillId="0" borderId="1" xfId="3" applyNumberFormat="1" applyFont="1" applyBorder="1" applyAlignment="1" applyProtection="1">
      <alignment vertical="center"/>
      <protection locked="0"/>
    </xf>
    <xf numFmtId="172" fontId="13" fillId="3" borderId="0" xfId="20" applyNumberFormat="1" applyFont="1" applyFill="1" applyAlignment="1">
      <alignment horizontal="center"/>
    </xf>
    <xf numFmtId="172" fontId="13" fillId="0" borderId="0" xfId="20" applyNumberFormat="1" applyFont="1" applyFill="1" applyAlignment="1">
      <alignment horizontal="center"/>
    </xf>
    <xf numFmtId="0" fontId="18" fillId="5" borderId="1" xfId="0" applyFont="1" applyFill="1" applyBorder="1" applyAlignment="1">
      <alignment horizontal="left"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0" fontId="19" fillId="0" borderId="0" xfId="0" applyFont="1"/>
    <xf numFmtId="14" fontId="12" fillId="5" borderId="1" xfId="4" applyNumberFormat="1" applyFont="1" applyFill="1" applyBorder="1" applyAlignment="1">
      <alignment horizontal="right" vertical="center" wrapText="1" readingOrder="1"/>
    </xf>
    <xf numFmtId="167" fontId="13" fillId="3" borderId="0" xfId="4" applyNumberFormat="1" applyFont="1" applyFill="1" applyAlignment="1">
      <alignment horizontal="right" vertical="center"/>
    </xf>
    <xf numFmtId="167" fontId="14" fillId="0" borderId="1" xfId="1" applyNumberFormat="1" applyFont="1" applyFill="1" applyBorder="1" applyAlignment="1" applyProtection="1">
      <alignment horizontal="right" vertical="center"/>
      <protection locked="0"/>
    </xf>
    <xf numFmtId="167" fontId="14" fillId="3" borderId="1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vertical="center" wrapText="1"/>
      <protection locked="0"/>
    </xf>
    <xf numFmtId="167" fontId="14" fillId="3" borderId="0" xfId="1" applyNumberFormat="1" applyFont="1" applyFill="1" applyBorder="1" applyAlignment="1" applyProtection="1">
      <alignment vertical="center" wrapText="1"/>
      <protection locked="0"/>
    </xf>
    <xf numFmtId="167" fontId="14" fillId="0" borderId="1" xfId="4" applyNumberFormat="1" applyFont="1" applyBorder="1" applyAlignment="1">
      <alignment vertical="center" readingOrder="1"/>
    </xf>
    <xf numFmtId="167" fontId="14" fillId="3" borderId="1" xfId="4" applyNumberFormat="1" applyFont="1" applyFill="1" applyBorder="1" applyAlignment="1">
      <alignment vertical="center" readingOrder="1"/>
    </xf>
    <xf numFmtId="167" fontId="14" fillId="0" borderId="2" xfId="1" applyNumberFormat="1" applyFont="1" applyFill="1" applyBorder="1" applyAlignment="1" applyProtection="1">
      <alignment horizontal="right" vertical="center"/>
      <protection locked="0"/>
    </xf>
    <xf numFmtId="167" fontId="14" fillId="3" borderId="2" xfId="1" applyNumberFormat="1" applyFont="1" applyFill="1" applyBorder="1" applyAlignment="1" applyProtection="1">
      <alignment horizontal="right" vertical="center"/>
      <protection locked="0"/>
    </xf>
    <xf numFmtId="167" fontId="13" fillId="0" borderId="0" xfId="1" applyNumberFormat="1" applyFont="1" applyFill="1" applyBorder="1" applyAlignment="1" applyProtection="1">
      <alignment vertical="center"/>
      <protection locked="0"/>
    </xf>
    <xf numFmtId="167" fontId="13" fillId="3" borderId="0" xfId="1" applyNumberFormat="1" applyFont="1" applyFill="1" applyBorder="1" applyAlignment="1" applyProtection="1">
      <alignment vertical="center"/>
      <protection locked="0"/>
    </xf>
    <xf numFmtId="169" fontId="15" fillId="0" borderId="0" xfId="2" applyNumberFormat="1" applyFont="1" applyFill="1" applyAlignment="1">
      <alignment horizontal="center"/>
    </xf>
    <xf numFmtId="168" fontId="5" fillId="0" borderId="0" xfId="0" applyNumberFormat="1" applyFont="1"/>
    <xf numFmtId="167" fontId="13" fillId="0" borderId="0" xfId="4" applyNumberFormat="1" applyFont="1" applyAlignment="1">
      <alignment horizontal="right" vertical="center"/>
    </xf>
    <xf numFmtId="167" fontId="13" fillId="2" borderId="0" xfId="4" applyNumberFormat="1" applyFont="1" applyFill="1" applyAlignment="1">
      <alignment horizontal="right" vertical="center"/>
    </xf>
    <xf numFmtId="167" fontId="14" fillId="2" borderId="0" xfId="1" applyNumberFormat="1" applyFont="1" applyFill="1" applyBorder="1" applyAlignment="1" applyProtection="1">
      <alignment vertical="center" wrapText="1"/>
      <protection locked="0"/>
    </xf>
    <xf numFmtId="167" fontId="14" fillId="2" borderId="1" xfId="4" applyNumberFormat="1" applyFont="1" applyFill="1" applyBorder="1" applyAlignment="1">
      <alignment vertical="center" readingOrder="1"/>
    </xf>
    <xf numFmtId="167" fontId="14" fillId="2" borderId="2" xfId="1" applyNumberFormat="1" applyFont="1" applyFill="1" applyBorder="1" applyAlignment="1" applyProtection="1">
      <alignment horizontal="right" vertical="center"/>
      <protection locked="0"/>
    </xf>
    <xf numFmtId="167" fontId="13" fillId="2" borderId="0" xfId="1" applyNumberFormat="1" applyFont="1" applyFill="1" applyBorder="1" applyAlignment="1" applyProtection="1">
      <alignment vertical="center"/>
      <protection locked="0"/>
    </xf>
    <xf numFmtId="164" fontId="13" fillId="0" borderId="0" xfId="17" applyFont="1" applyFill="1" applyBorder="1"/>
    <xf numFmtId="164" fontId="13" fillId="3" borderId="0" xfId="17" applyFont="1" applyFill="1" applyBorder="1"/>
    <xf numFmtId="0" fontId="14" fillId="2" borderId="0" xfId="4" applyFont="1" applyFill="1" applyAlignment="1">
      <alignment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3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0" fontId="5" fillId="3" borderId="0" xfId="0" applyFont="1" applyFill="1"/>
    <xf numFmtId="166" fontId="14" fillId="0" borderId="1" xfId="4" applyNumberFormat="1" applyFont="1" applyBorder="1" applyAlignment="1">
      <alignment horizontal="right" vertical="center"/>
    </xf>
    <xf numFmtId="166" fontId="14" fillId="3" borderId="1" xfId="4" applyNumberFormat="1" applyFont="1" applyFill="1" applyBorder="1" applyAlignment="1">
      <alignment horizontal="right" vertical="center"/>
    </xf>
    <xf numFmtId="171" fontId="13" fillId="0" borderId="0" xfId="1" applyNumberFormat="1" applyFont="1" applyAlignment="1">
      <alignment horizontal="right" vertical="center"/>
    </xf>
    <xf numFmtId="171" fontId="13" fillId="0" borderId="0" xfId="1" applyNumberFormat="1" applyFont="1" applyFill="1" applyAlignment="1">
      <alignment horizontal="right" vertical="center"/>
    </xf>
    <xf numFmtId="171" fontId="13" fillId="3" borderId="0" xfId="1" applyNumberFormat="1" applyFont="1" applyFill="1" applyAlignment="1">
      <alignment horizontal="right" vertical="center"/>
    </xf>
    <xf numFmtId="171" fontId="13" fillId="0" borderId="0" xfId="1" applyNumberFormat="1" applyFont="1" applyAlignment="1">
      <alignment vertical="center" readingOrder="1"/>
    </xf>
    <xf numFmtId="171" fontId="13" fillId="0" borderId="0" xfId="1" applyNumberFormat="1" applyFont="1" applyFill="1" applyAlignment="1">
      <alignment vertical="center" readingOrder="1"/>
    </xf>
    <xf numFmtId="171" fontId="13" fillId="3" borderId="0" xfId="1" applyNumberFormat="1" applyFont="1" applyFill="1" applyAlignment="1">
      <alignment vertical="center" readingOrder="1"/>
    </xf>
    <xf numFmtId="171" fontId="13" fillId="0" borderId="0" xfId="4" applyNumberFormat="1" applyFont="1" applyAlignment="1">
      <alignment horizontal="right" vertical="center"/>
    </xf>
    <xf numFmtId="171" fontId="13" fillId="3" borderId="0" xfId="4" applyNumberFormat="1" applyFont="1" applyFill="1" applyAlignment="1">
      <alignment horizontal="right" vertical="center"/>
    </xf>
    <xf numFmtId="171" fontId="13" fillId="3" borderId="0" xfId="4" applyNumberFormat="1" applyFont="1" applyFill="1" applyAlignment="1">
      <alignment vertical="center" readingOrder="1"/>
    </xf>
    <xf numFmtId="171" fontId="13" fillId="0" borderId="0" xfId="4" applyNumberFormat="1" applyFont="1" applyAlignment="1">
      <alignment vertical="center" readingOrder="1"/>
    </xf>
    <xf numFmtId="171" fontId="13" fillId="2" borderId="0" xfId="4" applyNumberFormat="1" applyFont="1" applyFill="1" applyAlignment="1">
      <alignment vertical="center" readingOrder="1"/>
    </xf>
    <xf numFmtId="169" fontId="15" fillId="3" borderId="0" xfId="0" applyNumberFormat="1" applyFont="1" applyFill="1" applyAlignment="1">
      <alignment vertical="center"/>
    </xf>
    <xf numFmtId="169" fontId="13" fillId="0" borderId="0" xfId="4" applyNumberFormat="1" applyFont="1" applyAlignment="1">
      <alignment vertical="center" readingOrder="1"/>
    </xf>
    <xf numFmtId="171" fontId="15" fillId="3" borderId="0" xfId="0" applyNumberFormat="1" applyFont="1" applyFill="1" applyAlignment="1">
      <alignment vertical="center"/>
    </xf>
    <xf numFmtId="171" fontId="13" fillId="0" borderId="0" xfId="2" applyNumberFormat="1" applyFont="1" applyFill="1" applyBorder="1" applyAlignment="1">
      <alignment horizontal="right" vertical="center"/>
    </xf>
    <xf numFmtId="171" fontId="13" fillId="0" borderId="0" xfId="0" applyNumberFormat="1" applyFont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71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166" fontId="13" fillId="0" borderId="0" xfId="103" applyNumberFormat="1" applyFont="1"/>
    <xf numFmtId="164" fontId="13" fillId="0" borderId="0" xfId="104" applyFont="1" applyFill="1" applyBorder="1"/>
    <xf numFmtId="0" fontId="13" fillId="0" borderId="0" xfId="0" applyFont="1" applyAlignment="1">
      <alignment vertical="center" readingOrder="1"/>
    </xf>
    <xf numFmtId="166" fontId="24" fillId="0" borderId="0" xfId="103" applyNumberFormat="1" applyFont="1"/>
    <xf numFmtId="2" fontId="13" fillId="2" borderId="0" xfId="4" applyNumberFormat="1" applyFont="1" applyFill="1" applyAlignment="1">
      <alignment vertical="center" readingOrder="1"/>
    </xf>
    <xf numFmtId="167" fontId="13" fillId="0" borderId="0" xfId="104" applyNumberFormat="1" applyFont="1" applyFill="1" applyBorder="1"/>
    <xf numFmtId="167" fontId="13" fillId="0" borderId="0" xfId="104" applyNumberFormat="1" applyFont="1" applyFill="1" applyAlignment="1">
      <alignment horizontal="center"/>
    </xf>
    <xf numFmtId="171" fontId="13" fillId="2" borderId="0" xfId="4" applyNumberFormat="1" applyFont="1" applyFill="1" applyAlignment="1">
      <alignment vertical="center"/>
    </xf>
    <xf numFmtId="169" fontId="13" fillId="0" borderId="0" xfId="105" applyNumberFormat="1" applyFont="1" applyFill="1" applyBorder="1"/>
  </cellXfs>
  <cellStyles count="108">
    <cellStyle name="Bad 2" xfId="106" xr:uid="{B73D8574-6ABC-4781-9A90-53D4360F49F4}"/>
    <cellStyle name="Benyttet hyperkobling" xfId="96" builtinId="9" hidden="1"/>
    <cellStyle name="Benyttet hyperkobling" xfId="94" builtinId="9" hidden="1"/>
    <cellStyle name="Benyttet hyperkobling" xfId="86" builtinId="9" hidden="1"/>
    <cellStyle name="Benyttet hyperkobling" xfId="78" builtinId="9" hidden="1"/>
    <cellStyle name="Benyttet hyperkobling" xfId="62" builtinId="9" hidden="1"/>
    <cellStyle name="Benyttet hyperkobling" xfId="54" builtinId="9" hidden="1"/>
    <cellStyle name="Benyttet hyperkobling" xfId="38" builtinId="9" hidden="1"/>
    <cellStyle name="Benyttet hyperkobling" xfId="42" builtinId="9" hidden="1"/>
    <cellStyle name="Benyttet hyperkobling" xfId="44" builtinId="9" hidden="1"/>
    <cellStyle name="Benyttet hyperkobling" xfId="48" builtinId="9" hidden="1"/>
    <cellStyle name="Benyttet hyperkobling" xfId="52" builtinId="9" hidden="1"/>
    <cellStyle name="Benyttet hyperkobling" xfId="46" builtinId="9" hidden="1"/>
    <cellStyle name="Benyttet hyperkobling" xfId="32" builtinId="9" hidden="1"/>
    <cellStyle name="Benyttet hyperkobling" xfId="36" builtinId="9" hidden="1"/>
    <cellStyle name="Benyttet hyperkobling" xfId="30" builtinId="9" hidden="1"/>
    <cellStyle name="Benyttet hyperkobling" xfId="28" builtinId="9" hidden="1"/>
    <cellStyle name="Benyttet hyperkobling" xfId="26" builtinId="9" hidden="1"/>
    <cellStyle name="Benyttet hyperkobling" xfId="34" builtinId="9" hidden="1"/>
    <cellStyle name="Benyttet hyperkobling" xfId="50" builtinId="9" hidden="1"/>
    <cellStyle name="Benyttet hyperkobling" xfId="40" builtinId="9" hidden="1"/>
    <cellStyle name="Benyttet hyperkobling" xfId="70" builtinId="9" hidden="1"/>
    <cellStyle name="Benyttet hyperkobling" xfId="98" builtinId="9" hidden="1"/>
    <cellStyle name="Benyttet hyperkobling" xfId="72" builtinId="9" hidden="1"/>
    <cellStyle name="Benyttet hyperkobling" xfId="74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76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58" builtinId="9" hidden="1"/>
    <cellStyle name="Benyttet hyperkobling" xfId="60" builtinId="9" hidden="1"/>
    <cellStyle name="Benyttet hyperkobling" xfId="56" builtinId="9" hidden="1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2 4" xfId="104" xr:uid="{D0E72C1F-E93C-44EB-9B4A-359D700A0B93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Hyperkobling" xfId="47" builtinId="8" hidden="1"/>
    <cellStyle name="Hyperkobling" xfId="39" builtinId="8" hidden="1"/>
    <cellStyle name="Hyperkobling" xfId="29" builtinId="8" hidden="1"/>
    <cellStyle name="Hyperkobling" xfId="33" builtinId="8" hidden="1"/>
    <cellStyle name="Hyperkobling" xfId="27" builtinId="8" hidden="1"/>
    <cellStyle name="Hyperkobling" xfId="25" builtinId="8" hidden="1"/>
    <cellStyle name="Hyperkobling" xfId="31" builtinId="8" hidden="1"/>
    <cellStyle name="Hyperkobling" xfId="45" builtinId="8" hidden="1"/>
    <cellStyle name="Hyperkobling" xfId="59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81" builtinId="8" hidden="1"/>
    <cellStyle name="Hyperkobling" xfId="71" builtinId="8" hidden="1"/>
    <cellStyle name="Hyperkobling" xfId="55" builtinId="8" hidden="1"/>
    <cellStyle name="Hyperkobling" xfId="35" builtinId="8" hidden="1"/>
    <cellStyle name="Hyperkobling" xfId="37" builtinId="8" hidden="1"/>
    <cellStyle name="Hyperkobling" xfId="41" builtinId="8" hidden="1"/>
    <cellStyle name="Hyperkobling" xfId="43" builtinId="8" hidden="1"/>
    <cellStyle name="Hyperkobling" xfId="79" builtinId="8" hidden="1"/>
    <cellStyle name="Hyperkobling" xfId="61" builtinId="8" hidden="1"/>
    <cellStyle name="Hyperkobling" xfId="95" builtinId="8" hidden="1"/>
    <cellStyle name="Hyperkobling" xfId="8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7" builtinId="8" hidden="1"/>
    <cellStyle name="Hyperkobling" xfId="9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85" builtinId="8" hidden="1"/>
    <cellStyle name="Hyperkobling" xfId="83" builtinId="8" hidden="1"/>
    <cellStyle name="Komma" xfId="1" builtinId="3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2 4" xfId="103" xr:uid="{F4C5D885-F8F1-4B36-BB44-2A4D8ACDD1E6}"/>
    <cellStyle name="Normal 2_Key figures" xfId="107" xr:uid="{1EFA70A2-3FAF-4A38-BCBC-456A2BD6511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  <cellStyle name="Prosent" xfId="2" builtinId="5"/>
    <cellStyle name="Prosent 2" xfId="105" xr:uid="{616B22E3-CD59-45DF-B085-9198EE8A8C02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nYen\Desktop\Reporting\Quarter%20Reports\Q1%20FY24%20Consol%20Quarterly%20Report.xlsm" TargetMode="External"/><Relationship Id="rId1" Type="http://schemas.openxmlformats.org/officeDocument/2006/relationships/externalLinkPath" Target="Q1%20FY24%20Consol%20Quarterly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safe"/>
      <sheetName val="Data "/>
      <sheetName val="5Q Data"/>
      <sheetName val="Slides"/>
      <sheetName val="Graph"/>
      <sheetName val="Q1 FY24 Consol Quarterly Repor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M38"/>
  <sheetViews>
    <sheetView showGridLines="0" zoomScaleNormal="100" zoomScalePageLayoutView="120" workbookViewId="0">
      <selection activeCell="K37" sqref="K37"/>
    </sheetView>
  </sheetViews>
  <sheetFormatPr baseColWidth="10" defaultColWidth="8.81640625" defaultRowHeight="11.5" x14ac:dyDescent="0.25"/>
  <cols>
    <col min="1" max="1" width="46.26953125" style="1" customWidth="1"/>
    <col min="2" max="3" width="8.26953125" style="1" customWidth="1"/>
    <col min="4" max="4" width="9" style="1" customWidth="1"/>
    <col min="5" max="6" width="7.81640625" style="1" customWidth="1"/>
    <col min="7" max="9" width="8.81640625" style="1"/>
    <col min="10" max="11" width="7.7265625" style="1" bestFit="1" customWidth="1"/>
    <col min="12" max="12" width="8.81640625" style="1"/>
    <col min="13" max="13" width="8.81640625" style="1" customWidth="1"/>
    <col min="14" max="211" width="8.81640625" style="1"/>
    <col min="212" max="212" width="41.1796875" style="1" customWidth="1"/>
    <col min="213" max="213" width="5.453125" style="1" customWidth="1"/>
    <col min="214" max="216" width="9.1796875" style="1" customWidth="1"/>
    <col min="217" max="219" width="8.81640625" style="1"/>
    <col min="220" max="220" width="8.81640625" style="1" customWidth="1"/>
    <col min="221" max="467" width="8.81640625" style="1"/>
    <col min="468" max="468" width="41.1796875" style="1" customWidth="1"/>
    <col min="469" max="469" width="5.453125" style="1" customWidth="1"/>
    <col min="470" max="472" width="9.1796875" style="1" customWidth="1"/>
    <col min="473" max="475" width="8.81640625" style="1"/>
    <col min="476" max="476" width="8.81640625" style="1" customWidth="1"/>
    <col min="477" max="723" width="8.81640625" style="1"/>
    <col min="724" max="724" width="41.1796875" style="1" customWidth="1"/>
    <col min="725" max="725" width="5.453125" style="1" customWidth="1"/>
    <col min="726" max="728" width="9.1796875" style="1" customWidth="1"/>
    <col min="729" max="731" width="8.81640625" style="1"/>
    <col min="732" max="732" width="8.81640625" style="1" customWidth="1"/>
    <col min="733" max="979" width="8.81640625" style="1"/>
    <col min="980" max="980" width="41.1796875" style="1" customWidth="1"/>
    <col min="981" max="981" width="5.453125" style="1" customWidth="1"/>
    <col min="982" max="984" width="9.1796875" style="1" customWidth="1"/>
    <col min="985" max="987" width="8.81640625" style="1"/>
    <col min="988" max="988" width="8.81640625" style="1" customWidth="1"/>
    <col min="989" max="1235" width="8.81640625" style="1"/>
    <col min="1236" max="1236" width="41.1796875" style="1" customWidth="1"/>
    <col min="1237" max="1237" width="5.453125" style="1" customWidth="1"/>
    <col min="1238" max="1240" width="9.1796875" style="1" customWidth="1"/>
    <col min="1241" max="1243" width="8.81640625" style="1"/>
    <col min="1244" max="1244" width="8.81640625" style="1" customWidth="1"/>
    <col min="1245" max="1491" width="8.81640625" style="1"/>
    <col min="1492" max="1492" width="41.1796875" style="1" customWidth="1"/>
    <col min="1493" max="1493" width="5.453125" style="1" customWidth="1"/>
    <col min="1494" max="1496" width="9.1796875" style="1" customWidth="1"/>
    <col min="1497" max="1499" width="8.81640625" style="1"/>
    <col min="1500" max="1500" width="8.81640625" style="1" customWidth="1"/>
    <col min="1501" max="1747" width="8.81640625" style="1"/>
    <col min="1748" max="1748" width="41.1796875" style="1" customWidth="1"/>
    <col min="1749" max="1749" width="5.453125" style="1" customWidth="1"/>
    <col min="1750" max="1752" width="9.1796875" style="1" customWidth="1"/>
    <col min="1753" max="1755" width="8.81640625" style="1"/>
    <col min="1756" max="1756" width="8.81640625" style="1" customWidth="1"/>
    <col min="1757" max="2003" width="8.81640625" style="1"/>
    <col min="2004" max="2004" width="41.1796875" style="1" customWidth="1"/>
    <col min="2005" max="2005" width="5.453125" style="1" customWidth="1"/>
    <col min="2006" max="2008" width="9.1796875" style="1" customWidth="1"/>
    <col min="2009" max="2011" width="8.81640625" style="1"/>
    <col min="2012" max="2012" width="8.81640625" style="1" customWidth="1"/>
    <col min="2013" max="2259" width="8.81640625" style="1"/>
    <col min="2260" max="2260" width="41.1796875" style="1" customWidth="1"/>
    <col min="2261" max="2261" width="5.453125" style="1" customWidth="1"/>
    <col min="2262" max="2264" width="9.1796875" style="1" customWidth="1"/>
    <col min="2265" max="2267" width="8.81640625" style="1"/>
    <col min="2268" max="2268" width="8.81640625" style="1" customWidth="1"/>
    <col min="2269" max="2515" width="8.81640625" style="1"/>
    <col min="2516" max="2516" width="41.1796875" style="1" customWidth="1"/>
    <col min="2517" max="2517" width="5.453125" style="1" customWidth="1"/>
    <col min="2518" max="2520" width="9.1796875" style="1" customWidth="1"/>
    <col min="2521" max="2523" width="8.81640625" style="1"/>
    <col min="2524" max="2524" width="8.81640625" style="1" customWidth="1"/>
    <col min="2525" max="2771" width="8.81640625" style="1"/>
    <col min="2772" max="2772" width="41.1796875" style="1" customWidth="1"/>
    <col min="2773" max="2773" width="5.453125" style="1" customWidth="1"/>
    <col min="2774" max="2776" width="9.1796875" style="1" customWidth="1"/>
    <col min="2777" max="2779" width="8.81640625" style="1"/>
    <col min="2780" max="2780" width="8.81640625" style="1" customWidth="1"/>
    <col min="2781" max="3027" width="8.81640625" style="1"/>
    <col min="3028" max="3028" width="41.1796875" style="1" customWidth="1"/>
    <col min="3029" max="3029" width="5.453125" style="1" customWidth="1"/>
    <col min="3030" max="3032" width="9.1796875" style="1" customWidth="1"/>
    <col min="3033" max="3035" width="8.81640625" style="1"/>
    <col min="3036" max="3036" width="8.81640625" style="1" customWidth="1"/>
    <col min="3037" max="3283" width="8.81640625" style="1"/>
    <col min="3284" max="3284" width="41.1796875" style="1" customWidth="1"/>
    <col min="3285" max="3285" width="5.453125" style="1" customWidth="1"/>
    <col min="3286" max="3288" width="9.1796875" style="1" customWidth="1"/>
    <col min="3289" max="3291" width="8.81640625" style="1"/>
    <col min="3292" max="3292" width="8.81640625" style="1" customWidth="1"/>
    <col min="3293" max="3539" width="8.81640625" style="1"/>
    <col min="3540" max="3540" width="41.1796875" style="1" customWidth="1"/>
    <col min="3541" max="3541" width="5.453125" style="1" customWidth="1"/>
    <col min="3542" max="3544" width="9.1796875" style="1" customWidth="1"/>
    <col min="3545" max="3547" width="8.81640625" style="1"/>
    <col min="3548" max="3548" width="8.81640625" style="1" customWidth="1"/>
    <col min="3549" max="3795" width="8.81640625" style="1"/>
    <col min="3796" max="3796" width="41.1796875" style="1" customWidth="1"/>
    <col min="3797" max="3797" width="5.453125" style="1" customWidth="1"/>
    <col min="3798" max="3800" width="9.1796875" style="1" customWidth="1"/>
    <col min="3801" max="3803" width="8.81640625" style="1"/>
    <col min="3804" max="3804" width="8.81640625" style="1" customWidth="1"/>
    <col min="3805" max="4051" width="8.81640625" style="1"/>
    <col min="4052" max="4052" width="41.1796875" style="1" customWidth="1"/>
    <col min="4053" max="4053" width="5.453125" style="1" customWidth="1"/>
    <col min="4054" max="4056" width="9.1796875" style="1" customWidth="1"/>
    <col min="4057" max="4059" width="8.81640625" style="1"/>
    <col min="4060" max="4060" width="8.81640625" style="1" customWidth="1"/>
    <col min="4061" max="4307" width="8.81640625" style="1"/>
    <col min="4308" max="4308" width="41.1796875" style="1" customWidth="1"/>
    <col min="4309" max="4309" width="5.453125" style="1" customWidth="1"/>
    <col min="4310" max="4312" width="9.1796875" style="1" customWidth="1"/>
    <col min="4313" max="4315" width="8.81640625" style="1"/>
    <col min="4316" max="4316" width="8.81640625" style="1" customWidth="1"/>
    <col min="4317" max="4563" width="8.81640625" style="1"/>
    <col min="4564" max="4564" width="41.1796875" style="1" customWidth="1"/>
    <col min="4565" max="4565" width="5.453125" style="1" customWidth="1"/>
    <col min="4566" max="4568" width="9.1796875" style="1" customWidth="1"/>
    <col min="4569" max="4571" width="8.81640625" style="1"/>
    <col min="4572" max="4572" width="8.81640625" style="1" customWidth="1"/>
    <col min="4573" max="4819" width="8.81640625" style="1"/>
    <col min="4820" max="4820" width="41.1796875" style="1" customWidth="1"/>
    <col min="4821" max="4821" width="5.453125" style="1" customWidth="1"/>
    <col min="4822" max="4824" width="9.1796875" style="1" customWidth="1"/>
    <col min="4825" max="4827" width="8.81640625" style="1"/>
    <col min="4828" max="4828" width="8.81640625" style="1" customWidth="1"/>
    <col min="4829" max="5075" width="8.81640625" style="1"/>
    <col min="5076" max="5076" width="41.1796875" style="1" customWidth="1"/>
    <col min="5077" max="5077" width="5.453125" style="1" customWidth="1"/>
    <col min="5078" max="5080" width="9.1796875" style="1" customWidth="1"/>
    <col min="5081" max="5083" width="8.81640625" style="1"/>
    <col min="5084" max="5084" width="8.81640625" style="1" customWidth="1"/>
    <col min="5085" max="5331" width="8.81640625" style="1"/>
    <col min="5332" max="5332" width="41.1796875" style="1" customWidth="1"/>
    <col min="5333" max="5333" width="5.453125" style="1" customWidth="1"/>
    <col min="5334" max="5336" width="9.1796875" style="1" customWidth="1"/>
    <col min="5337" max="5339" width="8.81640625" style="1"/>
    <col min="5340" max="5340" width="8.81640625" style="1" customWidth="1"/>
    <col min="5341" max="5587" width="8.81640625" style="1"/>
    <col min="5588" max="5588" width="41.1796875" style="1" customWidth="1"/>
    <col min="5589" max="5589" width="5.453125" style="1" customWidth="1"/>
    <col min="5590" max="5592" width="9.1796875" style="1" customWidth="1"/>
    <col min="5593" max="5595" width="8.81640625" style="1"/>
    <col min="5596" max="5596" width="8.81640625" style="1" customWidth="1"/>
    <col min="5597" max="5843" width="8.81640625" style="1"/>
    <col min="5844" max="5844" width="41.1796875" style="1" customWidth="1"/>
    <col min="5845" max="5845" width="5.453125" style="1" customWidth="1"/>
    <col min="5846" max="5848" width="9.1796875" style="1" customWidth="1"/>
    <col min="5849" max="5851" width="8.81640625" style="1"/>
    <col min="5852" max="5852" width="8.81640625" style="1" customWidth="1"/>
    <col min="5853" max="6099" width="8.81640625" style="1"/>
    <col min="6100" max="6100" width="41.1796875" style="1" customWidth="1"/>
    <col min="6101" max="6101" width="5.453125" style="1" customWidth="1"/>
    <col min="6102" max="6104" width="9.1796875" style="1" customWidth="1"/>
    <col min="6105" max="6107" width="8.81640625" style="1"/>
    <col min="6108" max="6108" width="8.81640625" style="1" customWidth="1"/>
    <col min="6109" max="6355" width="8.81640625" style="1"/>
    <col min="6356" max="6356" width="41.1796875" style="1" customWidth="1"/>
    <col min="6357" max="6357" width="5.453125" style="1" customWidth="1"/>
    <col min="6358" max="6360" width="9.1796875" style="1" customWidth="1"/>
    <col min="6361" max="6363" width="8.81640625" style="1"/>
    <col min="6364" max="6364" width="8.81640625" style="1" customWidth="1"/>
    <col min="6365" max="6611" width="8.81640625" style="1"/>
    <col min="6612" max="6612" width="41.1796875" style="1" customWidth="1"/>
    <col min="6613" max="6613" width="5.453125" style="1" customWidth="1"/>
    <col min="6614" max="6616" width="9.1796875" style="1" customWidth="1"/>
    <col min="6617" max="6619" width="8.81640625" style="1"/>
    <col min="6620" max="6620" width="8.81640625" style="1" customWidth="1"/>
    <col min="6621" max="6867" width="8.81640625" style="1"/>
    <col min="6868" max="6868" width="41.1796875" style="1" customWidth="1"/>
    <col min="6869" max="6869" width="5.453125" style="1" customWidth="1"/>
    <col min="6870" max="6872" width="9.1796875" style="1" customWidth="1"/>
    <col min="6873" max="6875" width="8.81640625" style="1"/>
    <col min="6876" max="6876" width="8.81640625" style="1" customWidth="1"/>
    <col min="6877" max="7123" width="8.81640625" style="1"/>
    <col min="7124" max="7124" width="41.1796875" style="1" customWidth="1"/>
    <col min="7125" max="7125" width="5.453125" style="1" customWidth="1"/>
    <col min="7126" max="7128" width="9.1796875" style="1" customWidth="1"/>
    <col min="7129" max="7131" width="8.81640625" style="1"/>
    <col min="7132" max="7132" width="8.81640625" style="1" customWidth="1"/>
    <col min="7133" max="7379" width="8.81640625" style="1"/>
    <col min="7380" max="7380" width="41.1796875" style="1" customWidth="1"/>
    <col min="7381" max="7381" width="5.453125" style="1" customWidth="1"/>
    <col min="7382" max="7384" width="9.1796875" style="1" customWidth="1"/>
    <col min="7385" max="7387" width="8.81640625" style="1"/>
    <col min="7388" max="7388" width="8.81640625" style="1" customWidth="1"/>
    <col min="7389" max="7635" width="8.81640625" style="1"/>
    <col min="7636" max="7636" width="41.1796875" style="1" customWidth="1"/>
    <col min="7637" max="7637" width="5.453125" style="1" customWidth="1"/>
    <col min="7638" max="7640" width="9.1796875" style="1" customWidth="1"/>
    <col min="7641" max="7643" width="8.81640625" style="1"/>
    <col min="7644" max="7644" width="8.81640625" style="1" customWidth="1"/>
    <col min="7645" max="7891" width="8.81640625" style="1"/>
    <col min="7892" max="7892" width="41.1796875" style="1" customWidth="1"/>
    <col min="7893" max="7893" width="5.453125" style="1" customWidth="1"/>
    <col min="7894" max="7896" width="9.1796875" style="1" customWidth="1"/>
    <col min="7897" max="7899" width="8.81640625" style="1"/>
    <col min="7900" max="7900" width="8.81640625" style="1" customWidth="1"/>
    <col min="7901" max="8147" width="8.81640625" style="1"/>
    <col min="8148" max="8148" width="41.1796875" style="1" customWidth="1"/>
    <col min="8149" max="8149" width="5.453125" style="1" customWidth="1"/>
    <col min="8150" max="8152" width="9.1796875" style="1" customWidth="1"/>
    <col min="8153" max="8155" width="8.81640625" style="1"/>
    <col min="8156" max="8156" width="8.81640625" style="1" customWidth="1"/>
    <col min="8157" max="8403" width="8.81640625" style="1"/>
    <col min="8404" max="8404" width="41.1796875" style="1" customWidth="1"/>
    <col min="8405" max="8405" width="5.453125" style="1" customWidth="1"/>
    <col min="8406" max="8408" width="9.1796875" style="1" customWidth="1"/>
    <col min="8409" max="8411" width="8.81640625" style="1"/>
    <col min="8412" max="8412" width="8.81640625" style="1" customWidth="1"/>
    <col min="8413" max="8659" width="8.81640625" style="1"/>
    <col min="8660" max="8660" width="41.1796875" style="1" customWidth="1"/>
    <col min="8661" max="8661" width="5.453125" style="1" customWidth="1"/>
    <col min="8662" max="8664" width="9.1796875" style="1" customWidth="1"/>
    <col min="8665" max="8667" width="8.81640625" style="1"/>
    <col min="8668" max="8668" width="8.81640625" style="1" customWidth="1"/>
    <col min="8669" max="8915" width="8.81640625" style="1"/>
    <col min="8916" max="8916" width="41.1796875" style="1" customWidth="1"/>
    <col min="8917" max="8917" width="5.453125" style="1" customWidth="1"/>
    <col min="8918" max="8920" width="9.1796875" style="1" customWidth="1"/>
    <col min="8921" max="8923" width="8.81640625" style="1"/>
    <col min="8924" max="8924" width="8.81640625" style="1" customWidth="1"/>
    <col min="8925" max="9171" width="8.81640625" style="1"/>
    <col min="9172" max="9172" width="41.1796875" style="1" customWidth="1"/>
    <col min="9173" max="9173" width="5.453125" style="1" customWidth="1"/>
    <col min="9174" max="9176" width="9.1796875" style="1" customWidth="1"/>
    <col min="9177" max="9179" width="8.81640625" style="1"/>
    <col min="9180" max="9180" width="8.81640625" style="1" customWidth="1"/>
    <col min="9181" max="9427" width="8.81640625" style="1"/>
    <col min="9428" max="9428" width="41.1796875" style="1" customWidth="1"/>
    <col min="9429" max="9429" width="5.453125" style="1" customWidth="1"/>
    <col min="9430" max="9432" width="9.1796875" style="1" customWidth="1"/>
    <col min="9433" max="9435" width="8.81640625" style="1"/>
    <col min="9436" max="9436" width="8.81640625" style="1" customWidth="1"/>
    <col min="9437" max="9683" width="8.81640625" style="1"/>
    <col min="9684" max="9684" width="41.1796875" style="1" customWidth="1"/>
    <col min="9685" max="9685" width="5.453125" style="1" customWidth="1"/>
    <col min="9686" max="9688" width="9.1796875" style="1" customWidth="1"/>
    <col min="9689" max="9691" width="8.81640625" style="1"/>
    <col min="9692" max="9692" width="8.81640625" style="1" customWidth="1"/>
    <col min="9693" max="9939" width="8.81640625" style="1"/>
    <col min="9940" max="9940" width="41.1796875" style="1" customWidth="1"/>
    <col min="9941" max="9941" width="5.453125" style="1" customWidth="1"/>
    <col min="9942" max="9944" width="9.1796875" style="1" customWidth="1"/>
    <col min="9945" max="9947" width="8.81640625" style="1"/>
    <col min="9948" max="9948" width="8.81640625" style="1" customWidth="1"/>
    <col min="9949" max="10195" width="8.81640625" style="1"/>
    <col min="10196" max="10196" width="41.1796875" style="1" customWidth="1"/>
    <col min="10197" max="10197" width="5.453125" style="1" customWidth="1"/>
    <col min="10198" max="10200" width="9.1796875" style="1" customWidth="1"/>
    <col min="10201" max="10203" width="8.81640625" style="1"/>
    <col min="10204" max="10204" width="8.81640625" style="1" customWidth="1"/>
    <col min="10205" max="10451" width="8.81640625" style="1"/>
    <col min="10452" max="10452" width="41.1796875" style="1" customWidth="1"/>
    <col min="10453" max="10453" width="5.453125" style="1" customWidth="1"/>
    <col min="10454" max="10456" width="9.1796875" style="1" customWidth="1"/>
    <col min="10457" max="10459" width="8.81640625" style="1"/>
    <col min="10460" max="10460" width="8.81640625" style="1" customWidth="1"/>
    <col min="10461" max="10707" width="8.81640625" style="1"/>
    <col min="10708" max="10708" width="41.1796875" style="1" customWidth="1"/>
    <col min="10709" max="10709" width="5.453125" style="1" customWidth="1"/>
    <col min="10710" max="10712" width="9.1796875" style="1" customWidth="1"/>
    <col min="10713" max="10715" width="8.81640625" style="1"/>
    <col min="10716" max="10716" width="8.81640625" style="1" customWidth="1"/>
    <col min="10717" max="10963" width="8.81640625" style="1"/>
    <col min="10964" max="10964" width="41.1796875" style="1" customWidth="1"/>
    <col min="10965" max="10965" width="5.453125" style="1" customWidth="1"/>
    <col min="10966" max="10968" width="9.1796875" style="1" customWidth="1"/>
    <col min="10969" max="10971" width="8.81640625" style="1"/>
    <col min="10972" max="10972" width="8.81640625" style="1" customWidth="1"/>
    <col min="10973" max="11219" width="8.81640625" style="1"/>
    <col min="11220" max="11220" width="41.1796875" style="1" customWidth="1"/>
    <col min="11221" max="11221" width="5.453125" style="1" customWidth="1"/>
    <col min="11222" max="11224" width="9.1796875" style="1" customWidth="1"/>
    <col min="11225" max="11227" width="8.81640625" style="1"/>
    <col min="11228" max="11228" width="8.81640625" style="1" customWidth="1"/>
    <col min="11229" max="11475" width="8.81640625" style="1"/>
    <col min="11476" max="11476" width="41.1796875" style="1" customWidth="1"/>
    <col min="11477" max="11477" width="5.453125" style="1" customWidth="1"/>
    <col min="11478" max="11480" width="9.1796875" style="1" customWidth="1"/>
    <col min="11481" max="11483" width="8.81640625" style="1"/>
    <col min="11484" max="11484" width="8.81640625" style="1" customWidth="1"/>
    <col min="11485" max="11731" width="8.81640625" style="1"/>
    <col min="11732" max="11732" width="41.1796875" style="1" customWidth="1"/>
    <col min="11733" max="11733" width="5.453125" style="1" customWidth="1"/>
    <col min="11734" max="11736" width="9.1796875" style="1" customWidth="1"/>
    <col min="11737" max="11739" width="8.81640625" style="1"/>
    <col min="11740" max="11740" width="8.81640625" style="1" customWidth="1"/>
    <col min="11741" max="11987" width="8.81640625" style="1"/>
    <col min="11988" max="11988" width="41.1796875" style="1" customWidth="1"/>
    <col min="11989" max="11989" width="5.453125" style="1" customWidth="1"/>
    <col min="11990" max="11992" width="9.1796875" style="1" customWidth="1"/>
    <col min="11993" max="11995" width="8.81640625" style="1"/>
    <col min="11996" max="11996" width="8.81640625" style="1" customWidth="1"/>
    <col min="11997" max="12243" width="8.81640625" style="1"/>
    <col min="12244" max="12244" width="41.1796875" style="1" customWidth="1"/>
    <col min="12245" max="12245" width="5.453125" style="1" customWidth="1"/>
    <col min="12246" max="12248" width="9.1796875" style="1" customWidth="1"/>
    <col min="12249" max="12251" width="8.81640625" style="1"/>
    <col min="12252" max="12252" width="8.81640625" style="1" customWidth="1"/>
    <col min="12253" max="12499" width="8.81640625" style="1"/>
    <col min="12500" max="12500" width="41.1796875" style="1" customWidth="1"/>
    <col min="12501" max="12501" width="5.453125" style="1" customWidth="1"/>
    <col min="12502" max="12504" width="9.1796875" style="1" customWidth="1"/>
    <col min="12505" max="12507" width="8.81640625" style="1"/>
    <col min="12508" max="12508" width="8.81640625" style="1" customWidth="1"/>
    <col min="12509" max="12755" width="8.81640625" style="1"/>
    <col min="12756" max="12756" width="41.1796875" style="1" customWidth="1"/>
    <col min="12757" max="12757" width="5.453125" style="1" customWidth="1"/>
    <col min="12758" max="12760" width="9.1796875" style="1" customWidth="1"/>
    <col min="12761" max="12763" width="8.81640625" style="1"/>
    <col min="12764" max="12764" width="8.81640625" style="1" customWidth="1"/>
    <col min="12765" max="13011" width="8.81640625" style="1"/>
    <col min="13012" max="13012" width="41.1796875" style="1" customWidth="1"/>
    <col min="13013" max="13013" width="5.453125" style="1" customWidth="1"/>
    <col min="13014" max="13016" width="9.1796875" style="1" customWidth="1"/>
    <col min="13017" max="13019" width="8.81640625" style="1"/>
    <col min="13020" max="13020" width="8.81640625" style="1" customWidth="1"/>
    <col min="13021" max="13267" width="8.81640625" style="1"/>
    <col min="13268" max="13268" width="41.1796875" style="1" customWidth="1"/>
    <col min="13269" max="13269" width="5.453125" style="1" customWidth="1"/>
    <col min="13270" max="13272" width="9.1796875" style="1" customWidth="1"/>
    <col min="13273" max="13275" width="8.81640625" style="1"/>
    <col min="13276" max="13276" width="8.81640625" style="1" customWidth="1"/>
    <col min="13277" max="13523" width="8.81640625" style="1"/>
    <col min="13524" max="13524" width="41.1796875" style="1" customWidth="1"/>
    <col min="13525" max="13525" width="5.453125" style="1" customWidth="1"/>
    <col min="13526" max="13528" width="9.1796875" style="1" customWidth="1"/>
    <col min="13529" max="13531" width="8.81640625" style="1"/>
    <col min="13532" max="13532" width="8.81640625" style="1" customWidth="1"/>
    <col min="13533" max="13779" width="8.81640625" style="1"/>
    <col min="13780" max="13780" width="41.1796875" style="1" customWidth="1"/>
    <col min="13781" max="13781" width="5.453125" style="1" customWidth="1"/>
    <col min="13782" max="13784" width="9.1796875" style="1" customWidth="1"/>
    <col min="13785" max="13787" width="8.81640625" style="1"/>
    <col min="13788" max="13788" width="8.81640625" style="1" customWidth="1"/>
    <col min="13789" max="14035" width="8.81640625" style="1"/>
    <col min="14036" max="14036" width="41.1796875" style="1" customWidth="1"/>
    <col min="14037" max="14037" width="5.453125" style="1" customWidth="1"/>
    <col min="14038" max="14040" width="9.1796875" style="1" customWidth="1"/>
    <col min="14041" max="14043" width="8.81640625" style="1"/>
    <col min="14044" max="14044" width="8.81640625" style="1" customWidth="1"/>
    <col min="14045" max="14291" width="8.81640625" style="1"/>
    <col min="14292" max="14292" width="41.1796875" style="1" customWidth="1"/>
    <col min="14293" max="14293" width="5.453125" style="1" customWidth="1"/>
    <col min="14294" max="14296" width="9.1796875" style="1" customWidth="1"/>
    <col min="14297" max="14299" width="8.81640625" style="1"/>
    <col min="14300" max="14300" width="8.81640625" style="1" customWidth="1"/>
    <col min="14301" max="14547" width="8.81640625" style="1"/>
    <col min="14548" max="14548" width="41.1796875" style="1" customWidth="1"/>
    <col min="14549" max="14549" width="5.453125" style="1" customWidth="1"/>
    <col min="14550" max="14552" width="9.1796875" style="1" customWidth="1"/>
    <col min="14553" max="14555" width="8.81640625" style="1"/>
    <col min="14556" max="14556" width="8.81640625" style="1" customWidth="1"/>
    <col min="14557" max="14803" width="8.81640625" style="1"/>
    <col min="14804" max="14804" width="41.1796875" style="1" customWidth="1"/>
    <col min="14805" max="14805" width="5.453125" style="1" customWidth="1"/>
    <col min="14806" max="14808" width="9.1796875" style="1" customWidth="1"/>
    <col min="14809" max="14811" width="8.81640625" style="1"/>
    <col min="14812" max="14812" width="8.81640625" style="1" customWidth="1"/>
    <col min="14813" max="15059" width="8.81640625" style="1"/>
    <col min="15060" max="15060" width="41.1796875" style="1" customWidth="1"/>
    <col min="15061" max="15061" width="5.453125" style="1" customWidth="1"/>
    <col min="15062" max="15064" width="9.1796875" style="1" customWidth="1"/>
    <col min="15065" max="15067" width="8.81640625" style="1"/>
    <col min="15068" max="15068" width="8.81640625" style="1" customWidth="1"/>
    <col min="15069" max="15315" width="8.81640625" style="1"/>
    <col min="15316" max="15316" width="41.1796875" style="1" customWidth="1"/>
    <col min="15317" max="15317" width="5.453125" style="1" customWidth="1"/>
    <col min="15318" max="15320" width="9.1796875" style="1" customWidth="1"/>
    <col min="15321" max="15323" width="8.81640625" style="1"/>
    <col min="15324" max="15324" width="8.81640625" style="1" customWidth="1"/>
    <col min="15325" max="15571" width="8.81640625" style="1"/>
    <col min="15572" max="15572" width="41.1796875" style="1" customWidth="1"/>
    <col min="15573" max="15573" width="5.453125" style="1" customWidth="1"/>
    <col min="15574" max="15576" width="9.1796875" style="1" customWidth="1"/>
    <col min="15577" max="15579" width="8.81640625" style="1"/>
    <col min="15580" max="15580" width="8.81640625" style="1" customWidth="1"/>
    <col min="15581" max="15827" width="8.81640625" style="1"/>
    <col min="15828" max="15828" width="41.1796875" style="1" customWidth="1"/>
    <col min="15829" max="15829" width="5.453125" style="1" customWidth="1"/>
    <col min="15830" max="15832" width="9.1796875" style="1" customWidth="1"/>
    <col min="15833" max="15835" width="8.81640625" style="1"/>
    <col min="15836" max="15836" width="8.81640625" style="1" customWidth="1"/>
    <col min="15837" max="16083" width="8.81640625" style="1"/>
    <col min="16084" max="16084" width="41.1796875" style="1" customWidth="1"/>
    <col min="16085" max="16085" width="5.453125" style="1" customWidth="1"/>
    <col min="16086" max="16088" width="9.1796875" style="1" customWidth="1"/>
    <col min="16089" max="16091" width="8.81640625" style="1"/>
    <col min="16092" max="16092" width="8.81640625" style="1" customWidth="1"/>
    <col min="16093" max="16384" width="8.81640625" style="1"/>
  </cols>
  <sheetData>
    <row r="1" spans="1:13" ht="13.5" customHeight="1" x14ac:dyDescent="0.25">
      <c r="A1" s="3"/>
      <c r="B1" s="3"/>
      <c r="C1" s="3"/>
      <c r="D1" s="3"/>
      <c r="E1" s="3"/>
      <c r="F1" s="3"/>
    </row>
    <row r="2" spans="1:13" ht="13.5" customHeight="1" x14ac:dyDescent="0.25">
      <c r="A2" s="44"/>
      <c r="B2" s="45" t="s">
        <v>89</v>
      </c>
      <c r="C2" s="45" t="s">
        <v>90</v>
      </c>
      <c r="D2" s="45" t="s">
        <v>91</v>
      </c>
      <c r="E2" s="45" t="s">
        <v>92</v>
      </c>
      <c r="F2" s="45" t="s">
        <v>93</v>
      </c>
      <c r="G2" s="45" t="s">
        <v>0</v>
      </c>
      <c r="H2" s="45" t="s">
        <v>1</v>
      </c>
      <c r="I2" s="45" t="s">
        <v>2</v>
      </c>
      <c r="J2" s="45" t="s">
        <v>3</v>
      </c>
      <c r="K2" s="45" t="s">
        <v>4</v>
      </c>
      <c r="L2" s="45" t="s">
        <v>5</v>
      </c>
      <c r="M2" s="45" t="s">
        <v>6</v>
      </c>
    </row>
    <row r="3" spans="1:13" ht="13.5" customHeight="1" x14ac:dyDescent="0.25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3.5" customHeight="1" x14ac:dyDescent="0.3">
      <c r="A4" s="5" t="s">
        <v>7</v>
      </c>
      <c r="B4" s="108">
        <v>35.5</v>
      </c>
      <c r="C4" s="108">
        <v>60.9</v>
      </c>
      <c r="D4" s="108">
        <v>63.6</v>
      </c>
      <c r="E4" s="5">
        <v>38.9</v>
      </c>
      <c r="F4" s="6">
        <f>SUM(B4:E4)</f>
        <v>198.9</v>
      </c>
      <c r="G4" s="6">
        <v>14.3</v>
      </c>
      <c r="H4" s="6">
        <v>21</v>
      </c>
      <c r="I4" s="6">
        <v>32.799999999999997</v>
      </c>
      <c r="J4" s="6">
        <v>29.6</v>
      </c>
      <c r="K4" s="6">
        <f>SUM(G4:J4)</f>
        <v>97.699999999999989</v>
      </c>
      <c r="L4" s="6">
        <v>34</v>
      </c>
      <c r="M4" s="7">
        <v>34.200000000000003</v>
      </c>
    </row>
    <row r="5" spans="1:13" s="2" customFormat="1" ht="13.5" customHeight="1" x14ac:dyDescent="0.3">
      <c r="A5" s="8" t="s">
        <v>8</v>
      </c>
      <c r="B5" s="108">
        <v>-30.7</v>
      </c>
      <c r="C5" s="108">
        <v>-38.1</v>
      </c>
      <c r="D5" s="108">
        <v>-39.4</v>
      </c>
      <c r="E5" s="14">
        <v>-29.3</v>
      </c>
      <c r="F5" s="6">
        <f>SUM(B5:E5)</f>
        <v>-137.5</v>
      </c>
      <c r="G5" s="6">
        <v>-20.7</v>
      </c>
      <c r="H5" s="6">
        <v>-30.8</v>
      </c>
      <c r="I5" s="6">
        <v>-24.4</v>
      </c>
      <c r="J5" s="6">
        <v>-32.299999999999997</v>
      </c>
      <c r="K5" s="6">
        <f>SUM(G5:J5)</f>
        <v>-108.2</v>
      </c>
      <c r="L5" s="6">
        <v>-26.8</v>
      </c>
      <c r="M5" s="7">
        <v>-27.6</v>
      </c>
    </row>
    <row r="6" spans="1:13" s="2" customFormat="1" ht="13.5" customHeight="1" x14ac:dyDescent="0.25">
      <c r="A6" s="9" t="s">
        <v>9</v>
      </c>
      <c r="B6" s="66">
        <f t="shared" ref="B6:F6" si="0">SUM(B4:B5)</f>
        <v>4.8000000000000007</v>
      </c>
      <c r="C6" s="66">
        <f t="shared" si="0"/>
        <v>22.799999999999997</v>
      </c>
      <c r="D6" s="66">
        <f t="shared" si="0"/>
        <v>24.200000000000003</v>
      </c>
      <c r="E6" s="66">
        <f t="shared" si="0"/>
        <v>9.5999999999999979</v>
      </c>
      <c r="F6" s="66">
        <f t="shared" si="0"/>
        <v>61.400000000000006</v>
      </c>
      <c r="G6" s="66">
        <f t="shared" ref="G6:L6" si="1">SUM(G4:G5)</f>
        <v>-6.3999999999999986</v>
      </c>
      <c r="H6" s="66">
        <f t="shared" si="1"/>
        <v>-9.8000000000000007</v>
      </c>
      <c r="I6" s="66">
        <f t="shared" si="1"/>
        <v>8.3999999999999986</v>
      </c>
      <c r="J6" s="66">
        <f t="shared" si="1"/>
        <v>-2.6999999999999957</v>
      </c>
      <c r="K6" s="66">
        <f t="shared" si="1"/>
        <v>-10.500000000000014</v>
      </c>
      <c r="L6" s="66">
        <f t="shared" si="1"/>
        <v>7.1999999999999993</v>
      </c>
      <c r="M6" s="67">
        <f t="shared" ref="M6" si="2">SUM(M4:M5)</f>
        <v>6.6000000000000014</v>
      </c>
    </row>
    <row r="7" spans="1:13" ht="13.5" customHeight="1" x14ac:dyDescent="0.25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2"/>
    </row>
    <row r="8" spans="1:13" ht="13.5" customHeight="1" x14ac:dyDescent="0.3">
      <c r="A8" s="8" t="s">
        <v>10</v>
      </c>
      <c r="B8" s="108">
        <v>-7.2</v>
      </c>
      <c r="C8" s="108">
        <v>-7</v>
      </c>
      <c r="D8" s="108">
        <v>-7.54</v>
      </c>
      <c r="E8" s="111">
        <v>-7.74</v>
      </c>
      <c r="F8" s="6">
        <f>SUM(B8:E8)</f>
        <v>-29.479999999999997</v>
      </c>
      <c r="G8" s="6">
        <v>-7.5</v>
      </c>
      <c r="H8" s="6">
        <v>-7</v>
      </c>
      <c r="I8" s="6">
        <v>-6.7</v>
      </c>
      <c r="J8" s="6">
        <v>-9.9</v>
      </c>
      <c r="K8" s="6">
        <f>SUM(G8:J8)</f>
        <v>-31.1</v>
      </c>
      <c r="L8" s="6">
        <v>-7.6</v>
      </c>
      <c r="M8" s="7">
        <v>-8.3000000000000007</v>
      </c>
    </row>
    <row r="9" spans="1:13" ht="13.5" hidden="1" customHeight="1" x14ac:dyDescent="0.25">
      <c r="A9" s="8" t="s">
        <v>11</v>
      </c>
      <c r="B9" s="8"/>
      <c r="C9" s="8"/>
      <c r="D9" s="8"/>
      <c r="E9" s="8"/>
      <c r="F9" s="8"/>
      <c r="G9" s="6">
        <v>0</v>
      </c>
      <c r="H9" s="6">
        <v>0</v>
      </c>
      <c r="I9" s="6">
        <v>0</v>
      </c>
      <c r="J9" s="6">
        <v>0</v>
      </c>
      <c r="K9" s="6">
        <f>SUM(G9:J9)</f>
        <v>0</v>
      </c>
      <c r="L9" s="6">
        <v>0</v>
      </c>
      <c r="M9" s="7">
        <v>0</v>
      </c>
    </row>
    <row r="10" spans="1:13" ht="13.5" customHeight="1" x14ac:dyDescent="0.25">
      <c r="A10" s="9" t="s">
        <v>12</v>
      </c>
      <c r="B10" s="66">
        <f t="shared" ref="B10:F10" si="3">SUM(B6:B9)</f>
        <v>-2.3999999999999995</v>
      </c>
      <c r="C10" s="66">
        <f t="shared" si="3"/>
        <v>15.799999999999997</v>
      </c>
      <c r="D10" s="66">
        <f t="shared" si="3"/>
        <v>16.660000000000004</v>
      </c>
      <c r="E10" s="66">
        <f t="shared" si="3"/>
        <v>1.8599999999999977</v>
      </c>
      <c r="F10" s="66">
        <f t="shared" si="3"/>
        <v>31.920000000000009</v>
      </c>
      <c r="G10" s="66">
        <f t="shared" ref="G10:L10" si="4">SUM(G6:G9)</f>
        <v>-13.899999999999999</v>
      </c>
      <c r="H10" s="66">
        <f t="shared" si="4"/>
        <v>-16.8</v>
      </c>
      <c r="I10" s="66">
        <f t="shared" si="4"/>
        <v>1.6999999999999984</v>
      </c>
      <c r="J10" s="66">
        <f t="shared" si="4"/>
        <v>-12.599999999999996</v>
      </c>
      <c r="K10" s="66">
        <f t="shared" si="4"/>
        <v>-41.600000000000016</v>
      </c>
      <c r="L10" s="66">
        <f t="shared" si="4"/>
        <v>-0.40000000000000036</v>
      </c>
      <c r="M10" s="67">
        <f t="shared" ref="M10" si="5">SUM(M6:M9)</f>
        <v>-1.6999999999999993</v>
      </c>
    </row>
    <row r="11" spans="1:13" ht="13.5" customHeight="1" x14ac:dyDescent="0.25">
      <c r="A11" s="16"/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8"/>
    </row>
    <row r="12" spans="1:13" ht="13.5" customHeight="1" x14ac:dyDescent="0.3">
      <c r="A12" s="8" t="s">
        <v>13</v>
      </c>
      <c r="B12" s="108">
        <v>0</v>
      </c>
      <c r="C12" s="108">
        <v>0.03</v>
      </c>
      <c r="D12" s="108">
        <v>0.33</v>
      </c>
      <c r="E12" s="108">
        <v>0.33</v>
      </c>
      <c r="F12" s="6">
        <f t="shared" ref="F12:F13" si="6">SUM(B12:E12)</f>
        <v>0.69</v>
      </c>
      <c r="G12" s="6">
        <v>0.5</v>
      </c>
      <c r="H12" s="6">
        <v>0.7</v>
      </c>
      <c r="I12" s="6">
        <v>0.4</v>
      </c>
      <c r="J12" s="6">
        <v>0.5</v>
      </c>
      <c r="K12" s="6">
        <f t="shared" ref="K12:K13" si="7">SUM(G12:J12)</f>
        <v>2.1</v>
      </c>
      <c r="L12" s="6">
        <v>0.4</v>
      </c>
      <c r="M12" s="7">
        <v>0.6</v>
      </c>
    </row>
    <row r="13" spans="1:13" ht="13.5" customHeight="1" x14ac:dyDescent="0.3">
      <c r="A13" s="8" t="s">
        <v>14</v>
      </c>
      <c r="B13" s="108">
        <v>-3.4</v>
      </c>
      <c r="C13" s="108">
        <v>-4.0199999999999996</v>
      </c>
      <c r="D13" s="108">
        <v>-5.0199999999999996</v>
      </c>
      <c r="E13" s="108">
        <v>-6.3</v>
      </c>
      <c r="F13" s="6">
        <f t="shared" si="6"/>
        <v>-18.739999999999998</v>
      </c>
      <c r="G13" s="6">
        <v>-7.2</v>
      </c>
      <c r="H13" s="6">
        <v>-7.6</v>
      </c>
      <c r="I13" s="6">
        <v>-8.1</v>
      </c>
      <c r="J13" s="6">
        <v>-8</v>
      </c>
      <c r="K13" s="6">
        <f t="shared" si="7"/>
        <v>-30.9</v>
      </c>
      <c r="L13" s="6">
        <v>-7.9</v>
      </c>
      <c r="M13" s="7">
        <v>-7.8</v>
      </c>
    </row>
    <row r="14" spans="1:13" ht="13.5" customHeight="1" x14ac:dyDescent="0.3">
      <c r="A14" s="8" t="s">
        <v>15</v>
      </c>
      <c r="B14" s="108">
        <v>-4</v>
      </c>
      <c r="C14" s="108">
        <v>1.1000000000000001</v>
      </c>
      <c r="D14" s="108">
        <v>0.54</v>
      </c>
      <c r="E14" s="108">
        <v>-1.78</v>
      </c>
      <c r="F14" s="6">
        <f>SUM(B14:E14)</f>
        <v>-4.1399999999999997</v>
      </c>
      <c r="G14" s="6">
        <v>-0.6</v>
      </c>
      <c r="H14" s="6">
        <v>-1.4</v>
      </c>
      <c r="I14" s="6">
        <v>0.3</v>
      </c>
      <c r="J14" s="6">
        <v>-1.1000000000000001</v>
      </c>
      <c r="K14" s="6">
        <f>SUM(G14:J14)</f>
        <v>-2.8</v>
      </c>
      <c r="L14" s="6">
        <v>0.3</v>
      </c>
      <c r="M14" s="7">
        <v>-0.4</v>
      </c>
    </row>
    <row r="15" spans="1:13" ht="13.5" customHeight="1" x14ac:dyDescent="0.25">
      <c r="A15" s="9" t="s">
        <v>16</v>
      </c>
      <c r="B15" s="66">
        <f t="shared" ref="B15:D15" si="8">SUM(B12:B14)</f>
        <v>-7.4</v>
      </c>
      <c r="C15" s="66">
        <f t="shared" si="8"/>
        <v>-2.8899999999999997</v>
      </c>
      <c r="D15" s="66">
        <f t="shared" si="8"/>
        <v>-4.1499999999999995</v>
      </c>
      <c r="E15" s="66">
        <f>SUM(E12:E14)</f>
        <v>-7.75</v>
      </c>
      <c r="F15" s="66">
        <v>-22.1</v>
      </c>
      <c r="G15" s="66">
        <f t="shared" ref="G15:L15" si="9">SUM(G12:G14)</f>
        <v>-7.3</v>
      </c>
      <c r="H15" s="66">
        <f t="shared" si="9"/>
        <v>-8.2999999999999989</v>
      </c>
      <c r="I15" s="66">
        <f t="shared" si="9"/>
        <v>-7.3999999999999995</v>
      </c>
      <c r="J15" s="66">
        <f t="shared" si="9"/>
        <v>-8.6</v>
      </c>
      <c r="K15" s="66">
        <f t="shared" si="9"/>
        <v>-31.599999999999998</v>
      </c>
      <c r="L15" s="66">
        <f t="shared" si="9"/>
        <v>-7.2</v>
      </c>
      <c r="M15" s="67">
        <f t="shared" ref="M15" si="10">SUM(M12:M14)</f>
        <v>-7.6000000000000005</v>
      </c>
    </row>
    <row r="16" spans="1:13" ht="13.5" customHeight="1" x14ac:dyDescent="0.25">
      <c r="A16" s="16"/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  <c r="M16" s="18"/>
    </row>
    <row r="17" spans="1:13" ht="13.5" customHeight="1" x14ac:dyDescent="0.25">
      <c r="A17" s="9" t="s">
        <v>17</v>
      </c>
      <c r="B17" s="66">
        <f t="shared" ref="B17:E17" si="11">+B10+B15</f>
        <v>-9.8000000000000007</v>
      </c>
      <c r="C17" s="66">
        <f>+C10+C15</f>
        <v>12.909999999999997</v>
      </c>
      <c r="D17" s="66">
        <f t="shared" si="11"/>
        <v>12.510000000000005</v>
      </c>
      <c r="E17" s="66">
        <f t="shared" si="11"/>
        <v>-5.8900000000000023</v>
      </c>
      <c r="F17" s="66">
        <f>+F10+F15</f>
        <v>9.8200000000000074</v>
      </c>
      <c r="G17" s="66">
        <f>+G10+G15</f>
        <v>-21.2</v>
      </c>
      <c r="H17" s="66">
        <f t="shared" ref="H17:I17" si="12">+H10+H15</f>
        <v>-25.1</v>
      </c>
      <c r="I17" s="66">
        <f t="shared" si="12"/>
        <v>-5.7000000000000011</v>
      </c>
      <c r="J17" s="66">
        <f>+J10+J15</f>
        <v>-21.199999999999996</v>
      </c>
      <c r="K17" s="66">
        <f>+K10+K15</f>
        <v>-73.200000000000017</v>
      </c>
      <c r="L17" s="66">
        <f>+L10+L15</f>
        <v>-7.6000000000000005</v>
      </c>
      <c r="M17" s="67">
        <f>+M10+M15</f>
        <v>-9.3000000000000007</v>
      </c>
    </row>
    <row r="18" spans="1:13" ht="13.5" customHeight="1" x14ac:dyDescent="0.25">
      <c r="A18" s="19"/>
      <c r="B18" s="19"/>
      <c r="C18" s="19"/>
      <c r="D18" s="19"/>
      <c r="E18" s="19"/>
      <c r="F18" s="19"/>
      <c r="G18" s="11"/>
      <c r="H18" s="11"/>
      <c r="I18" s="11"/>
      <c r="J18" s="11"/>
      <c r="K18" s="11"/>
      <c r="L18" s="11"/>
      <c r="M18" s="12"/>
    </row>
    <row r="19" spans="1:13" ht="13.5" customHeight="1" x14ac:dyDescent="0.3">
      <c r="A19" s="8" t="s">
        <v>18</v>
      </c>
      <c r="B19" s="108">
        <v>-2.1</v>
      </c>
      <c r="C19" s="108">
        <v>-2.33</v>
      </c>
      <c r="D19" s="108">
        <v>-2.63</v>
      </c>
      <c r="E19" s="108">
        <v>-1.21</v>
      </c>
      <c r="F19" s="6">
        <f>SUM(B19:E19)</f>
        <v>-8.27</v>
      </c>
      <c r="G19" s="6">
        <v>-0.5</v>
      </c>
      <c r="H19" s="6">
        <v>-0.6</v>
      </c>
      <c r="I19" s="6">
        <v>0</v>
      </c>
      <c r="J19" s="6">
        <v>6.5</v>
      </c>
      <c r="K19" s="6">
        <f>SUM(G19:J19)</f>
        <v>5.4</v>
      </c>
      <c r="L19" s="6">
        <v>-1</v>
      </c>
      <c r="M19" s="7">
        <v>-1</v>
      </c>
    </row>
    <row r="20" spans="1:13" ht="13.5" customHeight="1" x14ac:dyDescent="0.25">
      <c r="A20" s="9" t="s">
        <v>19</v>
      </c>
      <c r="B20" s="66">
        <f t="shared" ref="B20:E20" si="13">+B17+B19</f>
        <v>-11.9</v>
      </c>
      <c r="C20" s="66">
        <f t="shared" si="13"/>
        <v>10.579999999999997</v>
      </c>
      <c r="D20" s="66">
        <f t="shared" si="13"/>
        <v>9.8800000000000061</v>
      </c>
      <c r="E20" s="66">
        <f t="shared" si="13"/>
        <v>-7.1000000000000023</v>
      </c>
      <c r="F20" s="66">
        <v>1.5</v>
      </c>
      <c r="G20" s="66">
        <f t="shared" ref="G20:H20" si="14">+G17+G19</f>
        <v>-21.7</v>
      </c>
      <c r="H20" s="66">
        <f t="shared" si="14"/>
        <v>-25.700000000000003</v>
      </c>
      <c r="I20" s="66">
        <f t="shared" ref="I20:J20" si="15">+I17+I19</f>
        <v>-5.7000000000000011</v>
      </c>
      <c r="J20" s="66">
        <f t="shared" si="15"/>
        <v>-14.699999999999996</v>
      </c>
      <c r="K20" s="66">
        <f t="shared" ref="K20:L20" si="16">+K17+K19</f>
        <v>-67.800000000000011</v>
      </c>
      <c r="L20" s="66">
        <f t="shared" si="16"/>
        <v>-8.6000000000000014</v>
      </c>
      <c r="M20" s="67">
        <f t="shared" ref="M20" si="17">+M17+M19</f>
        <v>-10.3</v>
      </c>
    </row>
    <row r="21" spans="1:13" ht="13.5" customHeigh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1"/>
    </row>
    <row r="22" spans="1:13" ht="13.5" customHeight="1" x14ac:dyDescent="0.25">
      <c r="A22" s="10" t="s">
        <v>20</v>
      </c>
      <c r="B22" s="10"/>
      <c r="C22" s="10"/>
      <c r="D22" s="10"/>
      <c r="E22" s="10"/>
      <c r="F22" s="10"/>
      <c r="G22" s="6"/>
      <c r="H22" s="6"/>
      <c r="I22" s="6"/>
      <c r="J22" s="6"/>
      <c r="K22" s="6"/>
      <c r="L22" s="6"/>
      <c r="M22" s="7"/>
    </row>
    <row r="23" spans="1:13" ht="13.5" customHeight="1" x14ac:dyDescent="0.3">
      <c r="A23" s="8" t="s">
        <v>21</v>
      </c>
      <c r="B23" s="109">
        <v>-1.3524726780629728</v>
      </c>
      <c r="C23" s="109">
        <v>1.2047235619720595</v>
      </c>
      <c r="D23" s="109">
        <v>1.1251663456154146</v>
      </c>
      <c r="E23" s="109">
        <v>-0.80693748018883271</v>
      </c>
      <c r="F23" s="112">
        <v>0.17047974933566884</v>
      </c>
      <c r="G23" s="80">
        <v>-2.466273707056009</v>
      </c>
      <c r="H23" s="80">
        <v>-2.5915301735286591</v>
      </c>
      <c r="I23" s="80">
        <v>-0.49484755179382678</v>
      </c>
      <c r="J23" s="80">
        <v>-1.014202421556617</v>
      </c>
      <c r="K23" s="80">
        <v>-6</v>
      </c>
      <c r="L23" s="80">
        <v>-0.48128982988139407</v>
      </c>
      <c r="M23" s="81">
        <v>-0.57999999999999996</v>
      </c>
    </row>
    <row r="24" spans="1:13" ht="13.5" customHeight="1" x14ac:dyDescent="0.3">
      <c r="A24" s="8" t="s">
        <v>22</v>
      </c>
      <c r="B24" s="109">
        <v>-1.3524726780629728</v>
      </c>
      <c r="C24" s="109">
        <v>1.1998198006488081</v>
      </c>
      <c r="D24" s="109">
        <v>1.1204853353935178</v>
      </c>
      <c r="E24" s="109">
        <v>-0.80693748018883271</v>
      </c>
      <c r="F24" s="112">
        <v>0.16994625166547325</v>
      </c>
      <c r="G24" s="80">
        <v>-2.466273707056009</v>
      </c>
      <c r="H24" s="80">
        <v>-2.5915301735286591</v>
      </c>
      <c r="I24" s="80">
        <v>-0.49484755179382678</v>
      </c>
      <c r="J24" s="80">
        <v>-1.014202421556617</v>
      </c>
      <c r="K24" s="80">
        <v>-6</v>
      </c>
      <c r="L24" s="80">
        <v>-0.48128982988139407</v>
      </c>
      <c r="M24" s="81">
        <v>-0.57999999999999996</v>
      </c>
    </row>
    <row r="25" spans="1:13" ht="12.75" customHeight="1" x14ac:dyDescent="0.25">
      <c r="A25" s="4"/>
      <c r="B25" s="110"/>
      <c r="C25" s="4"/>
      <c r="D25" s="4"/>
      <c r="E25" s="4"/>
      <c r="F25" s="4"/>
    </row>
    <row r="26" spans="1:13" ht="12.75" customHeight="1" x14ac:dyDescent="0.25">
      <c r="A26" s="4"/>
      <c r="B26" s="110"/>
      <c r="C26" s="4"/>
      <c r="D26" s="4"/>
      <c r="E26" s="4"/>
      <c r="F26" s="4"/>
    </row>
    <row r="27" spans="1:13" ht="12.75" customHeight="1" x14ac:dyDescent="0.25">
      <c r="A27" s="4"/>
      <c r="B27" s="110"/>
      <c r="C27" s="4"/>
      <c r="D27" s="4"/>
      <c r="E27" s="4"/>
      <c r="F27" s="4"/>
    </row>
    <row r="28" spans="1:13" ht="12.75" customHeight="1" x14ac:dyDescent="0.25">
      <c r="A28" s="4"/>
      <c r="B28" s="110"/>
      <c r="C28" s="4"/>
      <c r="D28" s="4"/>
      <c r="E28" s="4"/>
      <c r="F28" s="4"/>
    </row>
    <row r="29" spans="1:13" ht="13" x14ac:dyDescent="0.25">
      <c r="A29" s="56" t="s">
        <v>23</v>
      </c>
      <c r="B29" s="45" t="s">
        <v>89</v>
      </c>
      <c r="C29" s="45" t="s">
        <v>90</v>
      </c>
      <c r="D29" s="45" t="s">
        <v>91</v>
      </c>
      <c r="E29" s="45" t="s">
        <v>92</v>
      </c>
      <c r="F29" s="45" t="s">
        <v>93</v>
      </c>
      <c r="G29" s="45" t="s">
        <v>0</v>
      </c>
      <c r="H29" s="45" t="s">
        <v>1</v>
      </c>
      <c r="I29" s="45" t="s">
        <v>2</v>
      </c>
      <c r="J29" s="45" t="s">
        <v>3</v>
      </c>
      <c r="K29" s="45" t="s">
        <v>24</v>
      </c>
      <c r="L29" s="45" t="s">
        <v>5</v>
      </c>
      <c r="M29" s="45" t="s">
        <v>6</v>
      </c>
    </row>
    <row r="30" spans="1:13" ht="13" x14ac:dyDescent="0.25">
      <c r="A30" s="82" t="s">
        <v>25</v>
      </c>
      <c r="B30" s="83">
        <f t="shared" ref="B30:F30" si="18">B20</f>
        <v>-11.9</v>
      </c>
      <c r="C30" s="83">
        <f t="shared" si="18"/>
        <v>10.579999999999997</v>
      </c>
      <c r="D30" s="83">
        <f t="shared" si="18"/>
        <v>9.8800000000000061</v>
      </c>
      <c r="E30" s="83">
        <f t="shared" si="18"/>
        <v>-7.1000000000000023</v>
      </c>
      <c r="F30" s="83">
        <f t="shared" si="18"/>
        <v>1.5</v>
      </c>
      <c r="G30" s="83">
        <f>G20</f>
        <v>-21.7</v>
      </c>
      <c r="H30" s="83">
        <f t="shared" ref="H30:J30" si="19">H20</f>
        <v>-25.700000000000003</v>
      </c>
      <c r="I30" s="83">
        <f t="shared" si="19"/>
        <v>-5.7000000000000011</v>
      </c>
      <c r="J30" s="83">
        <f t="shared" si="19"/>
        <v>-14.699999999999996</v>
      </c>
      <c r="K30" s="83">
        <f>K20</f>
        <v>-67.800000000000011</v>
      </c>
      <c r="L30" s="83">
        <f>L20</f>
        <v>-8.6000000000000014</v>
      </c>
      <c r="M30" s="84">
        <f>M20</f>
        <v>-10.3</v>
      </c>
    </row>
    <row r="31" spans="1:13" ht="13" x14ac:dyDescent="0.25">
      <c r="A31" s="82"/>
      <c r="B31" s="82"/>
      <c r="C31" s="82"/>
      <c r="D31" s="82"/>
      <c r="E31" s="82"/>
      <c r="F31" s="82"/>
      <c r="G31" s="85"/>
      <c r="H31" s="85"/>
      <c r="I31" s="85"/>
      <c r="J31" s="85"/>
      <c r="K31" s="85"/>
      <c r="L31" s="25"/>
      <c r="M31" s="86"/>
    </row>
    <row r="32" spans="1:13" ht="13" x14ac:dyDescent="0.3">
      <c r="A32" s="26" t="s">
        <v>26</v>
      </c>
      <c r="B32" s="26">
        <v>0.9</v>
      </c>
      <c r="C32" s="108">
        <v>-1.9</v>
      </c>
      <c r="D32" s="108">
        <v>-1.3</v>
      </c>
      <c r="E32" s="108">
        <v>1</v>
      </c>
      <c r="F32" s="27">
        <f>SUM(B32:E32)</f>
        <v>-1.2999999999999998</v>
      </c>
      <c r="G32" s="27">
        <v>0.6</v>
      </c>
      <c r="H32" s="27">
        <v>0.8</v>
      </c>
      <c r="I32" s="27">
        <v>-0.7</v>
      </c>
      <c r="J32" s="27">
        <v>0.6</v>
      </c>
      <c r="K32" s="27">
        <f>SUM(G32:J32)</f>
        <v>1.2999999999999998</v>
      </c>
      <c r="L32" s="27">
        <v>-0.2</v>
      </c>
      <c r="M32" s="39">
        <v>-0.4</v>
      </c>
    </row>
    <row r="33" spans="1:13" ht="13" hidden="1" x14ac:dyDescent="0.25">
      <c r="A33" s="26" t="s">
        <v>27</v>
      </c>
      <c r="B33" s="26"/>
      <c r="C33" s="26"/>
      <c r="D33" s="26"/>
      <c r="E33" s="26"/>
      <c r="F33" s="26"/>
      <c r="G33" s="27">
        <v>0</v>
      </c>
      <c r="H33" s="27">
        <v>0</v>
      </c>
      <c r="I33" s="27">
        <v>0</v>
      </c>
      <c r="J33" s="27">
        <v>0</v>
      </c>
      <c r="K33" s="27">
        <f>SUM(G33:J33)</f>
        <v>0</v>
      </c>
      <c r="L33" s="25">
        <v>0</v>
      </c>
      <c r="M33" s="86">
        <v>0</v>
      </c>
    </row>
    <row r="34" spans="1:13" ht="13" x14ac:dyDescent="0.3">
      <c r="A34" s="26" t="s">
        <v>28</v>
      </c>
      <c r="B34" s="108">
        <v>0</v>
      </c>
      <c r="C34" s="108">
        <v>0</v>
      </c>
      <c r="D34" s="108">
        <v>0</v>
      </c>
      <c r="E34" s="108">
        <v>-0.1</v>
      </c>
      <c r="F34" s="27">
        <f>SUM(B34:E34)</f>
        <v>-0.1</v>
      </c>
      <c r="G34" s="27">
        <v>0</v>
      </c>
      <c r="H34" s="27">
        <v>0</v>
      </c>
      <c r="I34" s="27">
        <v>0</v>
      </c>
      <c r="J34" s="27">
        <v>-0.1</v>
      </c>
      <c r="K34" s="27">
        <f>SUM(G34:J34)</f>
        <v>-0.1</v>
      </c>
      <c r="L34" s="25">
        <v>0</v>
      </c>
      <c r="M34" s="86">
        <v>0</v>
      </c>
    </row>
    <row r="35" spans="1:13" ht="13" x14ac:dyDescent="0.25">
      <c r="A35" s="28" t="s">
        <v>29</v>
      </c>
      <c r="B35" s="29">
        <f t="shared" ref="B35:F35" si="20">SUM(B32:B34)</f>
        <v>0.9</v>
      </c>
      <c r="C35" s="29">
        <f t="shared" si="20"/>
        <v>-1.9</v>
      </c>
      <c r="D35" s="29">
        <f t="shared" si="20"/>
        <v>-1.3</v>
      </c>
      <c r="E35" s="29">
        <f t="shared" si="20"/>
        <v>0.9</v>
      </c>
      <c r="F35" s="29">
        <f t="shared" si="20"/>
        <v>-1.4</v>
      </c>
      <c r="G35" s="29">
        <f t="shared" ref="G35:J35" si="21">SUM(G32:G34)</f>
        <v>0.6</v>
      </c>
      <c r="H35" s="29">
        <f t="shared" si="21"/>
        <v>0.8</v>
      </c>
      <c r="I35" s="29">
        <f t="shared" si="21"/>
        <v>-0.7</v>
      </c>
      <c r="J35" s="29">
        <f t="shared" si="21"/>
        <v>0.5</v>
      </c>
      <c r="K35" s="87">
        <f>SUM(G35:J35)</f>
        <v>1.2</v>
      </c>
      <c r="L35" s="87">
        <f>SUM(L32:L34)</f>
        <v>-0.2</v>
      </c>
      <c r="M35" s="88">
        <f>SUM(M32:M34)</f>
        <v>-0.4</v>
      </c>
    </row>
    <row r="36" spans="1:13" ht="13" x14ac:dyDescent="0.25">
      <c r="A36" s="82"/>
      <c r="B36" s="82"/>
      <c r="C36" s="82"/>
      <c r="D36" s="82"/>
      <c r="E36" s="82"/>
      <c r="F36" s="82"/>
      <c r="G36" s="31"/>
      <c r="H36" s="31"/>
      <c r="I36" s="31"/>
      <c r="J36" s="31"/>
      <c r="K36" s="31"/>
      <c r="L36" s="25"/>
      <c r="M36" s="86"/>
    </row>
    <row r="37" spans="1:13" ht="13" x14ac:dyDescent="0.25">
      <c r="A37" s="28" t="s">
        <v>30</v>
      </c>
      <c r="B37" s="29">
        <f t="shared" ref="B37:F37" si="22">+B35+B30</f>
        <v>-11</v>
      </c>
      <c r="C37" s="29">
        <f t="shared" si="22"/>
        <v>8.6799999999999962</v>
      </c>
      <c r="D37" s="29">
        <f t="shared" si="22"/>
        <v>8.5800000000000054</v>
      </c>
      <c r="E37" s="29">
        <f t="shared" si="22"/>
        <v>-6.200000000000002</v>
      </c>
      <c r="F37" s="29">
        <f t="shared" si="22"/>
        <v>0.10000000000000009</v>
      </c>
      <c r="G37" s="29">
        <f>+G35+G30</f>
        <v>-21.099999999999998</v>
      </c>
      <c r="H37" s="29">
        <f t="shared" ref="H37:L37" si="23">+H35+H30</f>
        <v>-24.900000000000002</v>
      </c>
      <c r="I37" s="29">
        <f t="shared" si="23"/>
        <v>-6.4000000000000012</v>
      </c>
      <c r="J37" s="29">
        <f t="shared" si="23"/>
        <v>-14.199999999999996</v>
      </c>
      <c r="K37" s="29">
        <f t="shared" si="23"/>
        <v>-66.600000000000009</v>
      </c>
      <c r="L37" s="29">
        <f t="shared" si="23"/>
        <v>-8.8000000000000007</v>
      </c>
      <c r="M37" s="40">
        <f t="shared" ref="M37" si="24">+M35+M30</f>
        <v>-10.700000000000001</v>
      </c>
    </row>
    <row r="38" spans="1:13" ht="12" x14ac:dyDescent="0.25">
      <c r="A38" s="57"/>
      <c r="B38" s="57"/>
      <c r="C38" s="57"/>
      <c r="D38" s="57"/>
      <c r="E38" s="57"/>
      <c r="F38" s="57"/>
      <c r="G38" s="58"/>
      <c r="H38" s="58"/>
      <c r="I38" s="58"/>
      <c r="J38" s="58"/>
      <c r="K38" s="58"/>
    </row>
  </sheetData>
  <phoneticPr fontId="20" type="noConversion"/>
  <pageMargins left="0.7" right="0.7" top="0.75" bottom="0.75" header="0.3" footer="0.3"/>
  <pageSetup paperSize="9" scale="84" orientation="landscape" r:id="rId1"/>
  <ignoredErrors>
    <ignoredError sqref="K32:K34" formulaRange="1"/>
    <ignoredError sqref="K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K37"/>
  <sheetViews>
    <sheetView showGridLines="0" zoomScaleNormal="100" workbookViewId="0">
      <selection activeCell="I37" sqref="I37"/>
    </sheetView>
  </sheetViews>
  <sheetFormatPr baseColWidth="10" defaultColWidth="8.81640625" defaultRowHeight="13.5" customHeight="1" x14ac:dyDescent="0.25"/>
  <cols>
    <col min="1" max="1" width="41.26953125" style="25" customWidth="1"/>
    <col min="2" max="5" width="9.36328125" style="25" bestFit="1" customWidth="1"/>
    <col min="6" max="9" width="10.81640625" style="25" customWidth="1"/>
    <col min="10" max="10" width="9.81640625" style="25" customWidth="1"/>
    <col min="11" max="11" width="10.453125" style="25" customWidth="1"/>
    <col min="12" max="204" width="8.81640625" style="25"/>
    <col min="205" max="205" width="42" style="25" customWidth="1"/>
    <col min="206" max="206" width="6.453125" style="25" customWidth="1"/>
    <col min="207" max="209" width="10.26953125" style="25" customWidth="1"/>
    <col min="210" max="210" width="0" style="25" hidden="1" customWidth="1"/>
    <col min="211" max="211" width="10.26953125" style="25" customWidth="1"/>
    <col min="212" max="460" width="8.81640625" style="25"/>
    <col min="461" max="461" width="42" style="25" customWidth="1"/>
    <col min="462" max="462" width="6.453125" style="25" customWidth="1"/>
    <col min="463" max="465" width="10.26953125" style="25" customWidth="1"/>
    <col min="466" max="466" width="0" style="25" hidden="1" customWidth="1"/>
    <col min="467" max="467" width="10.26953125" style="25" customWidth="1"/>
    <col min="468" max="716" width="8.81640625" style="25"/>
    <col min="717" max="717" width="42" style="25" customWidth="1"/>
    <col min="718" max="718" width="6.453125" style="25" customWidth="1"/>
    <col min="719" max="721" width="10.26953125" style="25" customWidth="1"/>
    <col min="722" max="722" width="0" style="25" hidden="1" customWidth="1"/>
    <col min="723" max="723" width="10.26953125" style="25" customWidth="1"/>
    <col min="724" max="972" width="8.81640625" style="25"/>
    <col min="973" max="973" width="42" style="25" customWidth="1"/>
    <col min="974" max="974" width="6.453125" style="25" customWidth="1"/>
    <col min="975" max="977" width="10.26953125" style="25" customWidth="1"/>
    <col min="978" max="978" width="0" style="25" hidden="1" customWidth="1"/>
    <col min="979" max="979" width="10.26953125" style="25" customWidth="1"/>
    <col min="980" max="1228" width="8.81640625" style="25"/>
    <col min="1229" max="1229" width="42" style="25" customWidth="1"/>
    <col min="1230" max="1230" width="6.453125" style="25" customWidth="1"/>
    <col min="1231" max="1233" width="10.26953125" style="25" customWidth="1"/>
    <col min="1234" max="1234" width="0" style="25" hidden="1" customWidth="1"/>
    <col min="1235" max="1235" width="10.26953125" style="25" customWidth="1"/>
    <col min="1236" max="1484" width="8.81640625" style="25"/>
    <col min="1485" max="1485" width="42" style="25" customWidth="1"/>
    <col min="1486" max="1486" width="6.453125" style="25" customWidth="1"/>
    <col min="1487" max="1489" width="10.26953125" style="25" customWidth="1"/>
    <col min="1490" max="1490" width="0" style="25" hidden="1" customWidth="1"/>
    <col min="1491" max="1491" width="10.26953125" style="25" customWidth="1"/>
    <col min="1492" max="1740" width="8.81640625" style="25"/>
    <col min="1741" max="1741" width="42" style="25" customWidth="1"/>
    <col min="1742" max="1742" width="6.453125" style="25" customWidth="1"/>
    <col min="1743" max="1745" width="10.26953125" style="25" customWidth="1"/>
    <col min="1746" max="1746" width="0" style="25" hidden="1" customWidth="1"/>
    <col min="1747" max="1747" width="10.26953125" style="25" customWidth="1"/>
    <col min="1748" max="1996" width="8.81640625" style="25"/>
    <col min="1997" max="1997" width="42" style="25" customWidth="1"/>
    <col min="1998" max="1998" width="6.453125" style="25" customWidth="1"/>
    <col min="1999" max="2001" width="10.26953125" style="25" customWidth="1"/>
    <col min="2002" max="2002" width="0" style="25" hidden="1" customWidth="1"/>
    <col min="2003" max="2003" width="10.26953125" style="25" customWidth="1"/>
    <col min="2004" max="2252" width="8.81640625" style="25"/>
    <col min="2253" max="2253" width="42" style="25" customWidth="1"/>
    <col min="2254" max="2254" width="6.453125" style="25" customWidth="1"/>
    <col min="2255" max="2257" width="10.26953125" style="25" customWidth="1"/>
    <col min="2258" max="2258" width="0" style="25" hidden="1" customWidth="1"/>
    <col min="2259" max="2259" width="10.26953125" style="25" customWidth="1"/>
    <col min="2260" max="2508" width="8.81640625" style="25"/>
    <col min="2509" max="2509" width="42" style="25" customWidth="1"/>
    <col min="2510" max="2510" width="6.453125" style="25" customWidth="1"/>
    <col min="2511" max="2513" width="10.26953125" style="25" customWidth="1"/>
    <col min="2514" max="2514" width="0" style="25" hidden="1" customWidth="1"/>
    <col min="2515" max="2515" width="10.26953125" style="25" customWidth="1"/>
    <col min="2516" max="2764" width="8.81640625" style="25"/>
    <col min="2765" max="2765" width="42" style="25" customWidth="1"/>
    <col min="2766" max="2766" width="6.453125" style="25" customWidth="1"/>
    <col min="2767" max="2769" width="10.26953125" style="25" customWidth="1"/>
    <col min="2770" max="2770" width="0" style="25" hidden="1" customWidth="1"/>
    <col min="2771" max="2771" width="10.26953125" style="25" customWidth="1"/>
    <col min="2772" max="3020" width="8.81640625" style="25"/>
    <col min="3021" max="3021" width="42" style="25" customWidth="1"/>
    <col min="3022" max="3022" width="6.453125" style="25" customWidth="1"/>
    <col min="3023" max="3025" width="10.26953125" style="25" customWidth="1"/>
    <col min="3026" max="3026" width="0" style="25" hidden="1" customWidth="1"/>
    <col min="3027" max="3027" width="10.26953125" style="25" customWidth="1"/>
    <col min="3028" max="3276" width="8.81640625" style="25"/>
    <col min="3277" max="3277" width="42" style="25" customWidth="1"/>
    <col min="3278" max="3278" width="6.453125" style="25" customWidth="1"/>
    <col min="3279" max="3281" width="10.26953125" style="25" customWidth="1"/>
    <col min="3282" max="3282" width="0" style="25" hidden="1" customWidth="1"/>
    <col min="3283" max="3283" width="10.26953125" style="25" customWidth="1"/>
    <col min="3284" max="3532" width="8.81640625" style="25"/>
    <col min="3533" max="3533" width="42" style="25" customWidth="1"/>
    <col min="3534" max="3534" width="6.453125" style="25" customWidth="1"/>
    <col min="3535" max="3537" width="10.26953125" style="25" customWidth="1"/>
    <col min="3538" max="3538" width="0" style="25" hidden="1" customWidth="1"/>
    <col min="3539" max="3539" width="10.26953125" style="25" customWidth="1"/>
    <col min="3540" max="3788" width="8.81640625" style="25"/>
    <col min="3789" max="3789" width="42" style="25" customWidth="1"/>
    <col min="3790" max="3790" width="6.453125" style="25" customWidth="1"/>
    <col min="3791" max="3793" width="10.26953125" style="25" customWidth="1"/>
    <col min="3794" max="3794" width="0" style="25" hidden="1" customWidth="1"/>
    <col min="3795" max="3795" width="10.26953125" style="25" customWidth="1"/>
    <col min="3796" max="4044" width="8.81640625" style="25"/>
    <col min="4045" max="4045" width="42" style="25" customWidth="1"/>
    <col min="4046" max="4046" width="6.453125" style="25" customWidth="1"/>
    <col min="4047" max="4049" width="10.26953125" style="25" customWidth="1"/>
    <col min="4050" max="4050" width="0" style="25" hidden="1" customWidth="1"/>
    <col min="4051" max="4051" width="10.26953125" style="25" customWidth="1"/>
    <col min="4052" max="4300" width="8.81640625" style="25"/>
    <col min="4301" max="4301" width="42" style="25" customWidth="1"/>
    <col min="4302" max="4302" width="6.453125" style="25" customWidth="1"/>
    <col min="4303" max="4305" width="10.26953125" style="25" customWidth="1"/>
    <col min="4306" max="4306" width="0" style="25" hidden="1" customWidth="1"/>
    <col min="4307" max="4307" width="10.26953125" style="25" customWidth="1"/>
    <col min="4308" max="4556" width="8.81640625" style="25"/>
    <col min="4557" max="4557" width="42" style="25" customWidth="1"/>
    <col min="4558" max="4558" width="6.453125" style="25" customWidth="1"/>
    <col min="4559" max="4561" width="10.26953125" style="25" customWidth="1"/>
    <col min="4562" max="4562" width="0" style="25" hidden="1" customWidth="1"/>
    <col min="4563" max="4563" width="10.26953125" style="25" customWidth="1"/>
    <col min="4564" max="4812" width="8.81640625" style="25"/>
    <col min="4813" max="4813" width="42" style="25" customWidth="1"/>
    <col min="4814" max="4814" width="6.453125" style="25" customWidth="1"/>
    <col min="4815" max="4817" width="10.26953125" style="25" customWidth="1"/>
    <col min="4818" max="4818" width="0" style="25" hidden="1" customWidth="1"/>
    <col min="4819" max="4819" width="10.26953125" style="25" customWidth="1"/>
    <col min="4820" max="5068" width="8.81640625" style="25"/>
    <col min="5069" max="5069" width="42" style="25" customWidth="1"/>
    <col min="5070" max="5070" width="6.453125" style="25" customWidth="1"/>
    <col min="5071" max="5073" width="10.26953125" style="25" customWidth="1"/>
    <col min="5074" max="5074" width="0" style="25" hidden="1" customWidth="1"/>
    <col min="5075" max="5075" width="10.26953125" style="25" customWidth="1"/>
    <col min="5076" max="5324" width="8.81640625" style="25"/>
    <col min="5325" max="5325" width="42" style="25" customWidth="1"/>
    <col min="5326" max="5326" width="6.453125" style="25" customWidth="1"/>
    <col min="5327" max="5329" width="10.26953125" style="25" customWidth="1"/>
    <col min="5330" max="5330" width="0" style="25" hidden="1" customWidth="1"/>
    <col min="5331" max="5331" width="10.26953125" style="25" customWidth="1"/>
    <col min="5332" max="5580" width="8.81640625" style="25"/>
    <col min="5581" max="5581" width="42" style="25" customWidth="1"/>
    <col min="5582" max="5582" width="6.453125" style="25" customWidth="1"/>
    <col min="5583" max="5585" width="10.26953125" style="25" customWidth="1"/>
    <col min="5586" max="5586" width="0" style="25" hidden="1" customWidth="1"/>
    <col min="5587" max="5587" width="10.26953125" style="25" customWidth="1"/>
    <col min="5588" max="5836" width="8.81640625" style="25"/>
    <col min="5837" max="5837" width="42" style="25" customWidth="1"/>
    <col min="5838" max="5838" width="6.453125" style="25" customWidth="1"/>
    <col min="5839" max="5841" width="10.26953125" style="25" customWidth="1"/>
    <col min="5842" max="5842" width="0" style="25" hidden="1" customWidth="1"/>
    <col min="5843" max="5843" width="10.26953125" style="25" customWidth="1"/>
    <col min="5844" max="6092" width="8.81640625" style="25"/>
    <col min="6093" max="6093" width="42" style="25" customWidth="1"/>
    <col min="6094" max="6094" width="6.453125" style="25" customWidth="1"/>
    <col min="6095" max="6097" width="10.26953125" style="25" customWidth="1"/>
    <col min="6098" max="6098" width="0" style="25" hidden="1" customWidth="1"/>
    <col min="6099" max="6099" width="10.26953125" style="25" customWidth="1"/>
    <col min="6100" max="6348" width="8.81640625" style="25"/>
    <col min="6349" max="6349" width="42" style="25" customWidth="1"/>
    <col min="6350" max="6350" width="6.453125" style="25" customWidth="1"/>
    <col min="6351" max="6353" width="10.26953125" style="25" customWidth="1"/>
    <col min="6354" max="6354" width="0" style="25" hidden="1" customWidth="1"/>
    <col min="6355" max="6355" width="10.26953125" style="25" customWidth="1"/>
    <col min="6356" max="6604" width="8.81640625" style="25"/>
    <col min="6605" max="6605" width="42" style="25" customWidth="1"/>
    <col min="6606" max="6606" width="6.453125" style="25" customWidth="1"/>
    <col min="6607" max="6609" width="10.26953125" style="25" customWidth="1"/>
    <col min="6610" max="6610" width="0" style="25" hidden="1" customWidth="1"/>
    <col min="6611" max="6611" width="10.26953125" style="25" customWidth="1"/>
    <col min="6612" max="6860" width="8.81640625" style="25"/>
    <col min="6861" max="6861" width="42" style="25" customWidth="1"/>
    <col min="6862" max="6862" width="6.453125" style="25" customWidth="1"/>
    <col min="6863" max="6865" width="10.26953125" style="25" customWidth="1"/>
    <col min="6866" max="6866" width="0" style="25" hidden="1" customWidth="1"/>
    <col min="6867" max="6867" width="10.26953125" style="25" customWidth="1"/>
    <col min="6868" max="7116" width="8.81640625" style="25"/>
    <col min="7117" max="7117" width="42" style="25" customWidth="1"/>
    <col min="7118" max="7118" width="6.453125" style="25" customWidth="1"/>
    <col min="7119" max="7121" width="10.26953125" style="25" customWidth="1"/>
    <col min="7122" max="7122" width="0" style="25" hidden="1" customWidth="1"/>
    <col min="7123" max="7123" width="10.26953125" style="25" customWidth="1"/>
    <col min="7124" max="7372" width="8.81640625" style="25"/>
    <col min="7373" max="7373" width="42" style="25" customWidth="1"/>
    <col min="7374" max="7374" width="6.453125" style="25" customWidth="1"/>
    <col min="7375" max="7377" width="10.26953125" style="25" customWidth="1"/>
    <col min="7378" max="7378" width="0" style="25" hidden="1" customWidth="1"/>
    <col min="7379" max="7379" width="10.26953125" style="25" customWidth="1"/>
    <col min="7380" max="7628" width="8.81640625" style="25"/>
    <col min="7629" max="7629" width="42" style="25" customWidth="1"/>
    <col min="7630" max="7630" width="6.453125" style="25" customWidth="1"/>
    <col min="7631" max="7633" width="10.26953125" style="25" customWidth="1"/>
    <col min="7634" max="7634" width="0" style="25" hidden="1" customWidth="1"/>
    <col min="7635" max="7635" width="10.26953125" style="25" customWidth="1"/>
    <col min="7636" max="7884" width="8.81640625" style="25"/>
    <col min="7885" max="7885" width="42" style="25" customWidth="1"/>
    <col min="7886" max="7886" width="6.453125" style="25" customWidth="1"/>
    <col min="7887" max="7889" width="10.26953125" style="25" customWidth="1"/>
    <col min="7890" max="7890" width="0" style="25" hidden="1" customWidth="1"/>
    <col min="7891" max="7891" width="10.26953125" style="25" customWidth="1"/>
    <col min="7892" max="8140" width="8.81640625" style="25"/>
    <col min="8141" max="8141" width="42" style="25" customWidth="1"/>
    <col min="8142" max="8142" width="6.453125" style="25" customWidth="1"/>
    <col min="8143" max="8145" width="10.26953125" style="25" customWidth="1"/>
    <col min="8146" max="8146" width="0" style="25" hidden="1" customWidth="1"/>
    <col min="8147" max="8147" width="10.26953125" style="25" customWidth="1"/>
    <col min="8148" max="8396" width="8.81640625" style="25"/>
    <col min="8397" max="8397" width="42" style="25" customWidth="1"/>
    <col min="8398" max="8398" width="6.453125" style="25" customWidth="1"/>
    <col min="8399" max="8401" width="10.26953125" style="25" customWidth="1"/>
    <col min="8402" max="8402" width="0" style="25" hidden="1" customWidth="1"/>
    <col min="8403" max="8403" width="10.26953125" style="25" customWidth="1"/>
    <col min="8404" max="8652" width="8.81640625" style="25"/>
    <col min="8653" max="8653" width="42" style="25" customWidth="1"/>
    <col min="8654" max="8654" width="6.453125" style="25" customWidth="1"/>
    <col min="8655" max="8657" width="10.26953125" style="25" customWidth="1"/>
    <col min="8658" max="8658" width="0" style="25" hidden="1" customWidth="1"/>
    <col min="8659" max="8659" width="10.26953125" style="25" customWidth="1"/>
    <col min="8660" max="8908" width="8.81640625" style="25"/>
    <col min="8909" max="8909" width="42" style="25" customWidth="1"/>
    <col min="8910" max="8910" width="6.453125" style="25" customWidth="1"/>
    <col min="8911" max="8913" width="10.26953125" style="25" customWidth="1"/>
    <col min="8914" max="8914" width="0" style="25" hidden="1" customWidth="1"/>
    <col min="8915" max="8915" width="10.26953125" style="25" customWidth="1"/>
    <col min="8916" max="9164" width="8.81640625" style="25"/>
    <col min="9165" max="9165" width="42" style="25" customWidth="1"/>
    <col min="9166" max="9166" width="6.453125" style="25" customWidth="1"/>
    <col min="9167" max="9169" width="10.26953125" style="25" customWidth="1"/>
    <col min="9170" max="9170" width="0" style="25" hidden="1" customWidth="1"/>
    <col min="9171" max="9171" width="10.26953125" style="25" customWidth="1"/>
    <col min="9172" max="9420" width="8.81640625" style="25"/>
    <col min="9421" max="9421" width="42" style="25" customWidth="1"/>
    <col min="9422" max="9422" width="6.453125" style="25" customWidth="1"/>
    <col min="9423" max="9425" width="10.26953125" style="25" customWidth="1"/>
    <col min="9426" max="9426" width="0" style="25" hidden="1" customWidth="1"/>
    <col min="9427" max="9427" width="10.26953125" style="25" customWidth="1"/>
    <col min="9428" max="9676" width="8.81640625" style="25"/>
    <col min="9677" max="9677" width="42" style="25" customWidth="1"/>
    <col min="9678" max="9678" width="6.453125" style="25" customWidth="1"/>
    <col min="9679" max="9681" width="10.26953125" style="25" customWidth="1"/>
    <col min="9682" max="9682" width="0" style="25" hidden="1" customWidth="1"/>
    <col min="9683" max="9683" width="10.26953125" style="25" customWidth="1"/>
    <col min="9684" max="9932" width="8.81640625" style="25"/>
    <col min="9933" max="9933" width="42" style="25" customWidth="1"/>
    <col min="9934" max="9934" width="6.453125" style="25" customWidth="1"/>
    <col min="9935" max="9937" width="10.26953125" style="25" customWidth="1"/>
    <col min="9938" max="9938" width="0" style="25" hidden="1" customWidth="1"/>
    <col min="9939" max="9939" width="10.26953125" style="25" customWidth="1"/>
    <col min="9940" max="10188" width="8.81640625" style="25"/>
    <col min="10189" max="10189" width="42" style="25" customWidth="1"/>
    <col min="10190" max="10190" width="6.453125" style="25" customWidth="1"/>
    <col min="10191" max="10193" width="10.26953125" style="25" customWidth="1"/>
    <col min="10194" max="10194" width="0" style="25" hidden="1" customWidth="1"/>
    <col min="10195" max="10195" width="10.26953125" style="25" customWidth="1"/>
    <col min="10196" max="10444" width="8.81640625" style="25"/>
    <col min="10445" max="10445" width="42" style="25" customWidth="1"/>
    <col min="10446" max="10446" width="6.453125" style="25" customWidth="1"/>
    <col min="10447" max="10449" width="10.26953125" style="25" customWidth="1"/>
    <col min="10450" max="10450" width="0" style="25" hidden="1" customWidth="1"/>
    <col min="10451" max="10451" width="10.26953125" style="25" customWidth="1"/>
    <col min="10452" max="10700" width="8.81640625" style="25"/>
    <col min="10701" max="10701" width="42" style="25" customWidth="1"/>
    <col min="10702" max="10702" width="6.453125" style="25" customWidth="1"/>
    <col min="10703" max="10705" width="10.26953125" style="25" customWidth="1"/>
    <col min="10706" max="10706" width="0" style="25" hidden="1" customWidth="1"/>
    <col min="10707" max="10707" width="10.26953125" style="25" customWidth="1"/>
    <col min="10708" max="10956" width="8.81640625" style="25"/>
    <col min="10957" max="10957" width="42" style="25" customWidth="1"/>
    <col min="10958" max="10958" width="6.453125" style="25" customWidth="1"/>
    <col min="10959" max="10961" width="10.26953125" style="25" customWidth="1"/>
    <col min="10962" max="10962" width="0" style="25" hidden="1" customWidth="1"/>
    <col min="10963" max="10963" width="10.26953125" style="25" customWidth="1"/>
    <col min="10964" max="11212" width="8.81640625" style="25"/>
    <col min="11213" max="11213" width="42" style="25" customWidth="1"/>
    <col min="11214" max="11214" width="6.453125" style="25" customWidth="1"/>
    <col min="11215" max="11217" width="10.26953125" style="25" customWidth="1"/>
    <col min="11218" max="11218" width="0" style="25" hidden="1" customWidth="1"/>
    <col min="11219" max="11219" width="10.26953125" style="25" customWidth="1"/>
    <col min="11220" max="11468" width="8.81640625" style="25"/>
    <col min="11469" max="11469" width="42" style="25" customWidth="1"/>
    <col min="11470" max="11470" width="6.453125" style="25" customWidth="1"/>
    <col min="11471" max="11473" width="10.26953125" style="25" customWidth="1"/>
    <col min="11474" max="11474" width="0" style="25" hidden="1" customWidth="1"/>
    <col min="11475" max="11475" width="10.26953125" style="25" customWidth="1"/>
    <col min="11476" max="11724" width="8.81640625" style="25"/>
    <col min="11725" max="11725" width="42" style="25" customWidth="1"/>
    <col min="11726" max="11726" width="6.453125" style="25" customWidth="1"/>
    <col min="11727" max="11729" width="10.26953125" style="25" customWidth="1"/>
    <col min="11730" max="11730" width="0" style="25" hidden="1" customWidth="1"/>
    <col min="11731" max="11731" width="10.26953125" style="25" customWidth="1"/>
    <col min="11732" max="11980" width="8.81640625" style="25"/>
    <col min="11981" max="11981" width="42" style="25" customWidth="1"/>
    <col min="11982" max="11982" width="6.453125" style="25" customWidth="1"/>
    <col min="11983" max="11985" width="10.26953125" style="25" customWidth="1"/>
    <col min="11986" max="11986" width="0" style="25" hidden="1" customWidth="1"/>
    <col min="11987" max="11987" width="10.26953125" style="25" customWidth="1"/>
    <col min="11988" max="12236" width="8.81640625" style="25"/>
    <col min="12237" max="12237" width="42" style="25" customWidth="1"/>
    <col min="12238" max="12238" width="6.453125" style="25" customWidth="1"/>
    <col min="12239" max="12241" width="10.26953125" style="25" customWidth="1"/>
    <col min="12242" max="12242" width="0" style="25" hidden="1" customWidth="1"/>
    <col min="12243" max="12243" width="10.26953125" style="25" customWidth="1"/>
    <col min="12244" max="12492" width="8.81640625" style="25"/>
    <col min="12493" max="12493" width="42" style="25" customWidth="1"/>
    <col min="12494" max="12494" width="6.453125" style="25" customWidth="1"/>
    <col min="12495" max="12497" width="10.26953125" style="25" customWidth="1"/>
    <col min="12498" max="12498" width="0" style="25" hidden="1" customWidth="1"/>
    <col min="12499" max="12499" width="10.26953125" style="25" customWidth="1"/>
    <col min="12500" max="12748" width="8.81640625" style="25"/>
    <col min="12749" max="12749" width="42" style="25" customWidth="1"/>
    <col min="12750" max="12750" width="6.453125" style="25" customWidth="1"/>
    <col min="12751" max="12753" width="10.26953125" style="25" customWidth="1"/>
    <col min="12754" max="12754" width="0" style="25" hidden="1" customWidth="1"/>
    <col min="12755" max="12755" width="10.26953125" style="25" customWidth="1"/>
    <col min="12756" max="13004" width="8.81640625" style="25"/>
    <col min="13005" max="13005" width="42" style="25" customWidth="1"/>
    <col min="13006" max="13006" width="6.453125" style="25" customWidth="1"/>
    <col min="13007" max="13009" width="10.26953125" style="25" customWidth="1"/>
    <col min="13010" max="13010" width="0" style="25" hidden="1" customWidth="1"/>
    <col min="13011" max="13011" width="10.26953125" style="25" customWidth="1"/>
    <col min="13012" max="13260" width="8.81640625" style="25"/>
    <col min="13261" max="13261" width="42" style="25" customWidth="1"/>
    <col min="13262" max="13262" width="6.453125" style="25" customWidth="1"/>
    <col min="13263" max="13265" width="10.26953125" style="25" customWidth="1"/>
    <col min="13266" max="13266" width="0" style="25" hidden="1" customWidth="1"/>
    <col min="13267" max="13267" width="10.26953125" style="25" customWidth="1"/>
    <col min="13268" max="13516" width="8.81640625" style="25"/>
    <col min="13517" max="13517" width="42" style="25" customWidth="1"/>
    <col min="13518" max="13518" width="6.453125" style="25" customWidth="1"/>
    <col min="13519" max="13521" width="10.26953125" style="25" customWidth="1"/>
    <col min="13522" max="13522" width="0" style="25" hidden="1" customWidth="1"/>
    <col min="13523" max="13523" width="10.26953125" style="25" customWidth="1"/>
    <col min="13524" max="13772" width="8.81640625" style="25"/>
    <col min="13773" max="13773" width="42" style="25" customWidth="1"/>
    <col min="13774" max="13774" width="6.453125" style="25" customWidth="1"/>
    <col min="13775" max="13777" width="10.26953125" style="25" customWidth="1"/>
    <col min="13778" max="13778" width="0" style="25" hidden="1" customWidth="1"/>
    <col min="13779" max="13779" width="10.26953125" style="25" customWidth="1"/>
    <col min="13780" max="14028" width="8.81640625" style="25"/>
    <col min="14029" max="14029" width="42" style="25" customWidth="1"/>
    <col min="14030" max="14030" width="6.453125" style="25" customWidth="1"/>
    <col min="14031" max="14033" width="10.26953125" style="25" customWidth="1"/>
    <col min="14034" max="14034" width="0" style="25" hidden="1" customWidth="1"/>
    <col min="14035" max="14035" width="10.26953125" style="25" customWidth="1"/>
    <col min="14036" max="14284" width="8.81640625" style="25"/>
    <col min="14285" max="14285" width="42" style="25" customWidth="1"/>
    <col min="14286" max="14286" width="6.453125" style="25" customWidth="1"/>
    <col min="14287" max="14289" width="10.26953125" style="25" customWidth="1"/>
    <col min="14290" max="14290" width="0" style="25" hidden="1" customWidth="1"/>
    <col min="14291" max="14291" width="10.26953125" style="25" customWidth="1"/>
    <col min="14292" max="14540" width="8.81640625" style="25"/>
    <col min="14541" max="14541" width="42" style="25" customWidth="1"/>
    <col min="14542" max="14542" width="6.453125" style="25" customWidth="1"/>
    <col min="14543" max="14545" width="10.26953125" style="25" customWidth="1"/>
    <col min="14546" max="14546" width="0" style="25" hidden="1" customWidth="1"/>
    <col min="14547" max="14547" width="10.26953125" style="25" customWidth="1"/>
    <col min="14548" max="14796" width="8.81640625" style="25"/>
    <col min="14797" max="14797" width="42" style="25" customWidth="1"/>
    <col min="14798" max="14798" width="6.453125" style="25" customWidth="1"/>
    <col min="14799" max="14801" width="10.26953125" style="25" customWidth="1"/>
    <col min="14802" max="14802" width="0" style="25" hidden="1" customWidth="1"/>
    <col min="14803" max="14803" width="10.26953125" style="25" customWidth="1"/>
    <col min="14804" max="15052" width="8.81640625" style="25"/>
    <col min="15053" max="15053" width="42" style="25" customWidth="1"/>
    <col min="15054" max="15054" width="6.453125" style="25" customWidth="1"/>
    <col min="15055" max="15057" width="10.26953125" style="25" customWidth="1"/>
    <col min="15058" max="15058" width="0" style="25" hidden="1" customWidth="1"/>
    <col min="15059" max="15059" width="10.26953125" style="25" customWidth="1"/>
    <col min="15060" max="15308" width="8.81640625" style="25"/>
    <col min="15309" max="15309" width="42" style="25" customWidth="1"/>
    <col min="15310" max="15310" width="6.453125" style="25" customWidth="1"/>
    <col min="15311" max="15313" width="10.26953125" style="25" customWidth="1"/>
    <col min="15314" max="15314" width="0" style="25" hidden="1" customWidth="1"/>
    <col min="15315" max="15315" width="10.26953125" style="25" customWidth="1"/>
    <col min="15316" max="15564" width="8.81640625" style="25"/>
    <col min="15565" max="15565" width="42" style="25" customWidth="1"/>
    <col min="15566" max="15566" width="6.453125" style="25" customWidth="1"/>
    <col min="15567" max="15569" width="10.26953125" style="25" customWidth="1"/>
    <col min="15570" max="15570" width="0" style="25" hidden="1" customWidth="1"/>
    <col min="15571" max="15571" width="10.26953125" style="25" customWidth="1"/>
    <col min="15572" max="15820" width="8.81640625" style="25"/>
    <col min="15821" max="15821" width="42" style="25" customWidth="1"/>
    <col min="15822" max="15822" width="6.453125" style="25" customWidth="1"/>
    <col min="15823" max="15825" width="10.26953125" style="25" customWidth="1"/>
    <col min="15826" max="15826" width="0" style="25" hidden="1" customWidth="1"/>
    <col min="15827" max="15827" width="10.26953125" style="25" customWidth="1"/>
    <col min="15828" max="16076" width="8.81640625" style="25"/>
    <col min="16077" max="16077" width="42" style="25" customWidth="1"/>
    <col min="16078" max="16078" width="6.453125" style="25" customWidth="1"/>
    <col min="16079" max="16081" width="10.26953125" style="25" customWidth="1"/>
    <col min="16082" max="16082" width="0" style="25" hidden="1" customWidth="1"/>
    <col min="16083" max="16083" width="10.26953125" style="25" customWidth="1"/>
    <col min="16084" max="16384" width="8.81640625" style="25"/>
  </cols>
  <sheetData>
    <row r="1" spans="1:11" ht="13.5" customHeight="1" x14ac:dyDescent="0.25">
      <c r="A1" s="22"/>
      <c r="B1" s="22"/>
      <c r="C1" s="22"/>
      <c r="D1" s="22"/>
      <c r="E1" s="22"/>
    </row>
    <row r="2" spans="1:11" ht="13.5" customHeight="1" x14ac:dyDescent="0.25">
      <c r="A2" s="46" t="s">
        <v>31</v>
      </c>
      <c r="B2" s="60">
        <v>44651</v>
      </c>
      <c r="C2" s="60">
        <v>44742</v>
      </c>
      <c r="D2" s="60">
        <v>44834</v>
      </c>
      <c r="E2" s="60">
        <v>44926</v>
      </c>
      <c r="F2" s="60">
        <v>45016</v>
      </c>
      <c r="G2" s="60">
        <v>45107</v>
      </c>
      <c r="H2" s="60">
        <v>45199</v>
      </c>
      <c r="I2" s="60">
        <v>45291</v>
      </c>
      <c r="J2" s="60">
        <v>45382</v>
      </c>
      <c r="K2" s="60">
        <v>45473</v>
      </c>
    </row>
    <row r="3" spans="1:11" ht="13.5" hidden="1" customHeight="1" x14ac:dyDescent="0.25">
      <c r="A3" s="26" t="s">
        <v>32</v>
      </c>
      <c r="B3" s="26"/>
      <c r="C3" s="26"/>
      <c r="D3" s="26"/>
      <c r="E3" s="26"/>
      <c r="F3" s="27">
        <v>0</v>
      </c>
      <c r="G3" s="27">
        <v>0</v>
      </c>
      <c r="H3" s="27">
        <v>0</v>
      </c>
      <c r="I3" s="27">
        <v>0</v>
      </c>
      <c r="J3" s="39">
        <v>0</v>
      </c>
      <c r="K3" s="39">
        <v>0</v>
      </c>
    </row>
    <row r="4" spans="1:11" ht="13.5" customHeight="1" x14ac:dyDescent="0.3">
      <c r="A4" s="26" t="s">
        <v>33</v>
      </c>
      <c r="B4" s="108">
        <v>395.5</v>
      </c>
      <c r="C4" s="108">
        <v>389.3</v>
      </c>
      <c r="D4" s="108">
        <v>383.2</v>
      </c>
      <c r="E4" s="108">
        <v>376.8</v>
      </c>
      <c r="F4" s="27">
        <v>384.3</v>
      </c>
      <c r="G4" s="27">
        <v>389.7</v>
      </c>
      <c r="H4" s="27">
        <v>388.9</v>
      </c>
      <c r="I4" s="27">
        <v>383.7</v>
      </c>
      <c r="J4" s="27">
        <v>377.7</v>
      </c>
      <c r="K4" s="39">
        <v>373.1</v>
      </c>
    </row>
    <row r="5" spans="1:11" ht="13.5" hidden="1" customHeight="1" x14ac:dyDescent="0.25">
      <c r="A5" s="26" t="s">
        <v>34</v>
      </c>
      <c r="B5" s="26"/>
      <c r="C5" s="26"/>
      <c r="D5" s="26"/>
      <c r="E5" s="26"/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39">
        <v>0</v>
      </c>
    </row>
    <row r="6" spans="1:11" ht="13.5" customHeight="1" x14ac:dyDescent="0.3">
      <c r="A6" s="26" t="s">
        <v>35</v>
      </c>
      <c r="B6" s="108">
        <v>1.9</v>
      </c>
      <c r="C6" s="108">
        <v>1.6</v>
      </c>
      <c r="D6" s="108">
        <v>1.3</v>
      </c>
      <c r="E6" s="108">
        <v>1.2</v>
      </c>
      <c r="F6" s="55">
        <v>1.3</v>
      </c>
      <c r="G6" s="55">
        <v>1.3</v>
      </c>
      <c r="H6" s="55">
        <v>1.2</v>
      </c>
      <c r="I6" s="55">
        <v>1.8</v>
      </c>
      <c r="J6" s="55">
        <v>1.9</v>
      </c>
      <c r="K6" s="54">
        <v>2.4</v>
      </c>
    </row>
    <row r="7" spans="1:11" ht="13.5" customHeight="1" x14ac:dyDescent="0.25">
      <c r="A7" s="28" t="s">
        <v>36</v>
      </c>
      <c r="B7" s="29">
        <f t="shared" ref="B7:C7" si="0">SUM(B3:B6)</f>
        <v>397.4</v>
      </c>
      <c r="C7" s="29">
        <f t="shared" si="0"/>
        <v>390.90000000000003</v>
      </c>
      <c r="D7" s="29">
        <f>SUM(D3:D6)</f>
        <v>384.5</v>
      </c>
      <c r="E7" s="29">
        <f>SUM(E3:E6)</f>
        <v>378</v>
      </c>
      <c r="F7" s="29">
        <f t="shared" ref="F7:J7" si="1">SUM(F3:F6)</f>
        <v>385.6</v>
      </c>
      <c r="G7" s="29">
        <f t="shared" si="1"/>
        <v>391</v>
      </c>
      <c r="H7" s="29">
        <f t="shared" si="1"/>
        <v>390.09999999999997</v>
      </c>
      <c r="I7" s="29">
        <f t="shared" si="1"/>
        <v>385.5</v>
      </c>
      <c r="J7" s="29">
        <f t="shared" si="1"/>
        <v>379.59999999999997</v>
      </c>
      <c r="K7" s="40">
        <f>SUM(K3:K6)</f>
        <v>375.5</v>
      </c>
    </row>
    <row r="8" spans="1:11" ht="13.5" customHeight="1" x14ac:dyDescent="0.25">
      <c r="A8" s="30"/>
      <c r="B8" s="30"/>
      <c r="C8" s="30"/>
      <c r="D8" s="30"/>
      <c r="E8" s="30"/>
      <c r="F8" s="31"/>
      <c r="G8" s="31"/>
      <c r="H8" s="31"/>
      <c r="I8" s="31"/>
      <c r="J8" s="31"/>
      <c r="K8" s="41"/>
    </row>
    <row r="9" spans="1:11" ht="13.5" customHeight="1" x14ac:dyDescent="0.3">
      <c r="A9" s="26" t="s">
        <v>37</v>
      </c>
      <c r="B9" s="108">
        <v>64.7</v>
      </c>
      <c r="C9" s="108">
        <v>57.6</v>
      </c>
      <c r="D9" s="108">
        <v>74.5</v>
      </c>
      <c r="E9" s="108">
        <v>91.6</v>
      </c>
      <c r="F9" s="27">
        <v>74.599999999999994</v>
      </c>
      <c r="G9" s="27">
        <v>75.2</v>
      </c>
      <c r="H9" s="27">
        <v>49</v>
      </c>
      <c r="I9" s="27">
        <v>74.599999999999994</v>
      </c>
      <c r="J9" s="27">
        <v>63.4</v>
      </c>
      <c r="K9" s="39">
        <v>65.900000000000006</v>
      </c>
    </row>
    <row r="10" spans="1:11" ht="13.5" customHeight="1" x14ac:dyDescent="0.25">
      <c r="A10" s="26" t="s">
        <v>38</v>
      </c>
      <c r="B10" s="26">
        <v>22.5</v>
      </c>
      <c r="C10" s="26">
        <v>43.2</v>
      </c>
      <c r="D10" s="26">
        <v>39.799999999999997</v>
      </c>
      <c r="E10" s="26">
        <v>24.1</v>
      </c>
      <c r="F10" s="27">
        <v>13</v>
      </c>
      <c r="G10" s="27">
        <v>17.5</v>
      </c>
      <c r="H10" s="27">
        <v>26.8</v>
      </c>
      <c r="I10" s="27">
        <v>24.9</v>
      </c>
      <c r="J10" s="27">
        <v>26.4</v>
      </c>
      <c r="K10" s="39">
        <v>22.5</v>
      </c>
    </row>
    <row r="11" spans="1:11" ht="13.5" customHeight="1" x14ac:dyDescent="0.25">
      <c r="A11" s="26" t="s">
        <v>39</v>
      </c>
      <c r="B11" s="26">
        <v>2.4</v>
      </c>
      <c r="C11" s="115">
        <v>3</v>
      </c>
      <c r="D11" s="26">
        <v>4.4000000000000004</v>
      </c>
      <c r="E11" s="26">
        <v>6.3</v>
      </c>
      <c r="F11" s="27">
        <v>7.1999999999999993</v>
      </c>
      <c r="G11" s="27">
        <v>7.1</v>
      </c>
      <c r="H11" s="27">
        <v>7</v>
      </c>
      <c r="I11" s="27">
        <v>7.7000000000000028</v>
      </c>
      <c r="J11" s="27">
        <v>8.6000000000000014</v>
      </c>
      <c r="K11" s="39">
        <v>8.1000000000000014</v>
      </c>
    </row>
    <row r="12" spans="1:11" ht="13.5" customHeight="1" x14ac:dyDescent="0.25">
      <c r="A12" s="28" t="s">
        <v>40</v>
      </c>
      <c r="B12" s="29">
        <f t="shared" ref="B12:E12" si="2">SUM(B9:B11)</f>
        <v>89.600000000000009</v>
      </c>
      <c r="C12" s="29">
        <f t="shared" si="2"/>
        <v>103.80000000000001</v>
      </c>
      <c r="D12" s="29">
        <f t="shared" si="2"/>
        <v>118.7</v>
      </c>
      <c r="E12" s="29">
        <f t="shared" si="2"/>
        <v>121.99999999999999</v>
      </c>
      <c r="F12" s="29">
        <f t="shared" ref="F12:H12" si="3">SUM(F9:F11)</f>
        <v>94.8</v>
      </c>
      <c r="G12" s="29">
        <f t="shared" si="3"/>
        <v>99.8</v>
      </c>
      <c r="H12" s="29">
        <f t="shared" si="3"/>
        <v>82.8</v>
      </c>
      <c r="I12" s="29">
        <f>SUM(I9:I11)</f>
        <v>107.2</v>
      </c>
      <c r="J12" s="29">
        <f>SUM(J9:J11)</f>
        <v>98.4</v>
      </c>
      <c r="K12" s="40">
        <f>SUM(K9:K11)</f>
        <v>96.5</v>
      </c>
    </row>
    <row r="13" spans="1:11" ht="13.5" customHeight="1" x14ac:dyDescent="0.25">
      <c r="A13" s="32"/>
      <c r="B13" s="32"/>
      <c r="C13" s="32"/>
      <c r="D13" s="32"/>
      <c r="E13" s="32"/>
      <c r="F13" s="33"/>
      <c r="G13" s="33"/>
      <c r="H13" s="33"/>
      <c r="I13" s="33"/>
      <c r="J13" s="33"/>
      <c r="K13" s="42"/>
    </row>
    <row r="14" spans="1:11" ht="13.5" customHeight="1" x14ac:dyDescent="0.25">
      <c r="A14" s="28" t="s">
        <v>41</v>
      </c>
      <c r="B14" s="29">
        <f t="shared" ref="B14:E14" si="4">B12+B7</f>
        <v>487</v>
      </c>
      <c r="C14" s="29">
        <f t="shared" si="4"/>
        <v>494.70000000000005</v>
      </c>
      <c r="D14" s="29">
        <f t="shared" si="4"/>
        <v>503.2</v>
      </c>
      <c r="E14" s="29">
        <f t="shared" si="4"/>
        <v>500</v>
      </c>
      <c r="F14" s="29">
        <f t="shared" ref="F14:K14" si="5">F12+F7</f>
        <v>480.40000000000003</v>
      </c>
      <c r="G14" s="29">
        <f t="shared" si="5"/>
        <v>490.8</v>
      </c>
      <c r="H14" s="29">
        <f t="shared" si="5"/>
        <v>472.9</v>
      </c>
      <c r="I14" s="29">
        <f t="shared" si="5"/>
        <v>492.7</v>
      </c>
      <c r="J14" s="29">
        <f t="shared" si="5"/>
        <v>478</v>
      </c>
      <c r="K14" s="40">
        <f t="shared" si="5"/>
        <v>472</v>
      </c>
    </row>
    <row r="15" spans="1:11" ht="13.5" customHeight="1" x14ac:dyDescent="0.25">
      <c r="A15" s="26"/>
      <c r="B15" s="26"/>
      <c r="C15" s="26"/>
      <c r="D15" s="26"/>
      <c r="E15" s="26"/>
      <c r="F15" s="34"/>
      <c r="G15" s="34"/>
      <c r="H15" s="34"/>
      <c r="I15" s="34"/>
      <c r="J15" s="34"/>
      <c r="K15" s="34"/>
    </row>
    <row r="16" spans="1:11" ht="13.5" customHeight="1" x14ac:dyDescent="0.25">
      <c r="A16" s="46" t="s">
        <v>42</v>
      </c>
      <c r="B16" s="60">
        <v>44651</v>
      </c>
      <c r="C16" s="60">
        <v>44742</v>
      </c>
      <c r="D16" s="60">
        <v>44834</v>
      </c>
      <c r="E16" s="60">
        <v>44926</v>
      </c>
      <c r="F16" s="60">
        <f>+F2</f>
        <v>45016</v>
      </c>
      <c r="G16" s="60">
        <f>+G2</f>
        <v>45107</v>
      </c>
      <c r="H16" s="60">
        <f>+H2</f>
        <v>45199</v>
      </c>
      <c r="I16" s="60">
        <f>+I2</f>
        <v>45291</v>
      </c>
      <c r="J16" s="60">
        <f>J2</f>
        <v>45382</v>
      </c>
      <c r="K16" s="60">
        <f>K2</f>
        <v>45473</v>
      </c>
    </row>
    <row r="17" spans="1:11" ht="13.5" customHeight="1" x14ac:dyDescent="0.3">
      <c r="A17" s="26" t="s">
        <v>43</v>
      </c>
      <c r="B17" s="108">
        <v>497.5</v>
      </c>
      <c r="C17" s="108">
        <v>12.4</v>
      </c>
      <c r="D17" s="108">
        <v>12.4</v>
      </c>
      <c r="E17" s="108">
        <v>12.4</v>
      </c>
      <c r="F17" s="27">
        <v>12.4</v>
      </c>
      <c r="G17" s="27">
        <v>16</v>
      </c>
      <c r="H17" s="27">
        <v>16</v>
      </c>
      <c r="I17" s="27">
        <v>24.8</v>
      </c>
      <c r="J17" s="27">
        <v>24.8</v>
      </c>
      <c r="K17" s="39">
        <v>24.8</v>
      </c>
    </row>
    <row r="18" spans="1:11" ht="13.5" customHeight="1" x14ac:dyDescent="0.3">
      <c r="A18" s="26" t="s">
        <v>44</v>
      </c>
      <c r="B18" s="108">
        <v>-472.2</v>
      </c>
      <c r="C18" s="108">
        <v>22</v>
      </c>
      <c r="D18" s="108">
        <v>30.9</v>
      </c>
      <c r="E18" s="108">
        <v>24.9</v>
      </c>
      <c r="F18" s="27">
        <v>4.0999999999999996</v>
      </c>
      <c r="G18" s="27">
        <v>3.3</v>
      </c>
      <c r="H18" s="27">
        <v>-2.9</v>
      </c>
      <c r="I18" s="27">
        <v>9</v>
      </c>
      <c r="J18" s="27">
        <v>0.5</v>
      </c>
      <c r="K18" s="39">
        <v>-10</v>
      </c>
    </row>
    <row r="19" spans="1:11" ht="13.5" customHeight="1" x14ac:dyDescent="0.25">
      <c r="A19" s="28" t="s">
        <v>45</v>
      </c>
      <c r="B19" s="29">
        <f t="shared" ref="B19:E19" si="6">SUM(B17:B18)</f>
        <v>25.300000000000011</v>
      </c>
      <c r="C19" s="29">
        <f t="shared" si="6"/>
        <v>34.4</v>
      </c>
      <c r="D19" s="29">
        <f t="shared" si="6"/>
        <v>43.3</v>
      </c>
      <c r="E19" s="29">
        <f t="shared" si="6"/>
        <v>37.299999999999997</v>
      </c>
      <c r="F19" s="29">
        <f t="shared" ref="F19" si="7">SUM(F17:F18)</f>
        <v>16.5</v>
      </c>
      <c r="G19" s="29">
        <f t="shared" ref="G19:H19" si="8">SUM(G17:G18)</f>
        <v>19.3</v>
      </c>
      <c r="H19" s="29">
        <f t="shared" si="8"/>
        <v>13.1</v>
      </c>
      <c r="I19" s="29">
        <f t="shared" ref="I19:J19" si="9">SUM(I17:I18)</f>
        <v>33.799999999999997</v>
      </c>
      <c r="J19" s="29">
        <f t="shared" si="9"/>
        <v>25.3</v>
      </c>
      <c r="K19" s="40">
        <f t="shared" ref="K19" si="10">SUM(K17:K18)</f>
        <v>14.8</v>
      </c>
    </row>
    <row r="20" spans="1:11" ht="13.5" customHeight="1" x14ac:dyDescent="0.25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41"/>
    </row>
    <row r="21" spans="1:11" ht="13.5" customHeight="1" x14ac:dyDescent="0.3">
      <c r="A21" s="26" t="s">
        <v>46</v>
      </c>
      <c r="B21" s="108">
        <v>2.2000000000000002</v>
      </c>
      <c r="C21" s="108">
        <v>1.9</v>
      </c>
      <c r="D21" s="108">
        <v>1.7</v>
      </c>
      <c r="E21" s="108">
        <v>1.9</v>
      </c>
      <c r="F21" s="27">
        <v>1.7</v>
      </c>
      <c r="G21" s="27">
        <v>1.6</v>
      </c>
      <c r="H21" s="27">
        <v>1.6</v>
      </c>
      <c r="I21" s="27">
        <v>1.8</v>
      </c>
      <c r="J21" s="27">
        <v>1.6</v>
      </c>
      <c r="K21" s="39">
        <v>1.6</v>
      </c>
    </row>
    <row r="22" spans="1:11" s="59" customFormat="1" ht="13.5" customHeight="1" x14ac:dyDescent="0.3">
      <c r="A22" s="26" t="s">
        <v>47</v>
      </c>
      <c r="B22" s="108">
        <v>421.8</v>
      </c>
      <c r="C22" s="108">
        <v>421.1</v>
      </c>
      <c r="D22" s="108">
        <v>419.3</v>
      </c>
      <c r="E22" s="108">
        <v>418.5</v>
      </c>
      <c r="F22" s="27">
        <v>418</v>
      </c>
      <c r="G22" s="27">
        <v>417.4</v>
      </c>
      <c r="H22" s="27">
        <v>416.2</v>
      </c>
      <c r="I22" s="27">
        <v>415.5</v>
      </c>
      <c r="J22" s="27">
        <v>414.5</v>
      </c>
      <c r="K22" s="39">
        <v>413.5</v>
      </c>
    </row>
    <row r="23" spans="1:11" ht="13.5" customHeight="1" x14ac:dyDescent="0.25">
      <c r="A23" s="28" t="s">
        <v>48</v>
      </c>
      <c r="B23" s="29">
        <f t="shared" ref="B23:E23" si="11">SUM(B21:B22)</f>
        <v>424</v>
      </c>
      <c r="C23" s="29">
        <f t="shared" si="11"/>
        <v>423</v>
      </c>
      <c r="D23" s="29">
        <f t="shared" si="11"/>
        <v>421</v>
      </c>
      <c r="E23" s="29">
        <f t="shared" si="11"/>
        <v>420.4</v>
      </c>
      <c r="F23" s="29">
        <f t="shared" ref="F23:J23" si="12">SUM(F21:F22)</f>
        <v>419.7</v>
      </c>
      <c r="G23" s="29">
        <f t="shared" si="12"/>
        <v>419</v>
      </c>
      <c r="H23" s="29">
        <f t="shared" si="12"/>
        <v>417.8</v>
      </c>
      <c r="I23" s="29">
        <f t="shared" si="12"/>
        <v>417.3</v>
      </c>
      <c r="J23" s="29">
        <f t="shared" si="12"/>
        <v>416.1</v>
      </c>
      <c r="K23" s="40">
        <f t="shared" ref="K23" si="13">SUM(K21:K22)</f>
        <v>415.1</v>
      </c>
    </row>
    <row r="24" spans="1:11" ht="13.5" customHeight="1" x14ac:dyDescent="0.25">
      <c r="A24" s="30"/>
      <c r="B24" s="30"/>
      <c r="C24" s="30"/>
      <c r="D24" s="30"/>
      <c r="E24" s="30"/>
      <c r="F24" s="31"/>
      <c r="G24" s="31"/>
      <c r="H24" s="31"/>
      <c r="I24" s="31"/>
      <c r="J24" s="31"/>
      <c r="K24" s="41"/>
    </row>
    <row r="25" spans="1:11" ht="13.5" customHeight="1" x14ac:dyDescent="0.25">
      <c r="A25" s="26" t="s">
        <v>49</v>
      </c>
      <c r="B25" s="26">
        <v>22.4</v>
      </c>
      <c r="C25" s="26">
        <v>18.3</v>
      </c>
      <c r="D25" s="26">
        <v>18.5</v>
      </c>
      <c r="E25" s="26">
        <v>20.6</v>
      </c>
      <c r="F25" s="27">
        <v>24.7</v>
      </c>
      <c r="G25" s="27">
        <v>32.799999999999997</v>
      </c>
      <c r="H25" s="27">
        <v>22.4</v>
      </c>
      <c r="I25" s="27">
        <v>27.5</v>
      </c>
      <c r="J25" s="27">
        <v>22</v>
      </c>
      <c r="K25" s="39">
        <v>29.599999999999998</v>
      </c>
    </row>
    <row r="26" spans="1:11" ht="13.5" customHeight="1" x14ac:dyDescent="0.25">
      <c r="A26" s="26" t="s">
        <v>50</v>
      </c>
      <c r="B26" s="26">
        <v>13.4</v>
      </c>
      <c r="C26" s="115">
        <v>16</v>
      </c>
      <c r="D26" s="26">
        <v>17.2</v>
      </c>
      <c r="E26" s="115">
        <v>18</v>
      </c>
      <c r="F26" s="27">
        <v>16.7</v>
      </c>
      <c r="G26" s="27">
        <v>16.899999999999999</v>
      </c>
      <c r="H26" s="27">
        <v>16.2</v>
      </c>
      <c r="I26" s="27">
        <v>10.1</v>
      </c>
      <c r="J26" s="27">
        <v>10.1</v>
      </c>
      <c r="K26" s="39">
        <v>7.7</v>
      </c>
    </row>
    <row r="27" spans="1:11" ht="13.5" customHeight="1" x14ac:dyDescent="0.3">
      <c r="A27" s="26" t="s">
        <v>51</v>
      </c>
      <c r="B27" s="108">
        <v>1.9</v>
      </c>
      <c r="C27" s="108">
        <v>3</v>
      </c>
      <c r="D27" s="108">
        <v>3.2</v>
      </c>
      <c r="E27" s="108">
        <v>3.7</v>
      </c>
      <c r="F27" s="27">
        <v>2.8</v>
      </c>
      <c r="G27" s="27">
        <v>2.8</v>
      </c>
      <c r="H27" s="27">
        <v>3.4</v>
      </c>
      <c r="I27" s="27">
        <v>4</v>
      </c>
      <c r="J27" s="27">
        <v>4.5</v>
      </c>
      <c r="K27" s="39">
        <v>4.8</v>
      </c>
    </row>
    <row r="28" spans="1:11" ht="13.5" customHeight="1" x14ac:dyDescent="0.25">
      <c r="A28" s="28" t="s">
        <v>52</v>
      </c>
      <c r="B28" s="29">
        <f t="shared" ref="B28:E28" si="14">SUM(B25:B27)</f>
        <v>37.699999999999996</v>
      </c>
      <c r="C28" s="29">
        <f t="shared" si="14"/>
        <v>37.299999999999997</v>
      </c>
      <c r="D28" s="29">
        <f t="shared" si="14"/>
        <v>38.900000000000006</v>
      </c>
      <c r="E28" s="29">
        <f t="shared" si="14"/>
        <v>42.300000000000004</v>
      </c>
      <c r="F28" s="29">
        <f t="shared" ref="F28:K28" si="15">SUM(F25:F27)</f>
        <v>44.199999999999996</v>
      </c>
      <c r="G28" s="29">
        <f t="shared" si="15"/>
        <v>52.499999999999993</v>
      </c>
      <c r="H28" s="29">
        <f t="shared" si="15"/>
        <v>41.999999999999993</v>
      </c>
      <c r="I28" s="29">
        <f t="shared" si="15"/>
        <v>41.6</v>
      </c>
      <c r="J28" s="29">
        <f t="shared" si="15"/>
        <v>36.6</v>
      </c>
      <c r="K28" s="40">
        <f t="shared" si="15"/>
        <v>42.099999999999994</v>
      </c>
    </row>
    <row r="29" spans="1:11" ht="13.5" customHeight="1" x14ac:dyDescent="0.25">
      <c r="A29" s="32"/>
      <c r="B29" s="32"/>
      <c r="C29" s="32"/>
      <c r="D29" s="32"/>
      <c r="E29" s="32"/>
      <c r="F29" s="33"/>
      <c r="G29" s="33"/>
      <c r="H29" s="33"/>
      <c r="I29" s="33"/>
      <c r="J29" s="33"/>
      <c r="K29" s="42"/>
    </row>
    <row r="30" spans="1:11" ht="13.5" customHeight="1" x14ac:dyDescent="0.25">
      <c r="A30" s="28" t="s">
        <v>53</v>
      </c>
      <c r="B30" s="29">
        <f t="shared" ref="B30:E30" si="16">B28+B23</f>
        <v>461.7</v>
      </c>
      <c r="C30" s="29">
        <f t="shared" si="16"/>
        <v>460.3</v>
      </c>
      <c r="D30" s="29">
        <f t="shared" si="16"/>
        <v>459.9</v>
      </c>
      <c r="E30" s="29">
        <f t="shared" si="16"/>
        <v>462.7</v>
      </c>
      <c r="F30" s="29">
        <f t="shared" ref="F30:K30" si="17">F28+F23</f>
        <v>463.9</v>
      </c>
      <c r="G30" s="29">
        <f t="shared" si="17"/>
        <v>471.5</v>
      </c>
      <c r="H30" s="29">
        <f t="shared" si="17"/>
        <v>459.8</v>
      </c>
      <c r="I30" s="29">
        <f t="shared" si="17"/>
        <v>458.90000000000003</v>
      </c>
      <c r="J30" s="29">
        <f t="shared" si="17"/>
        <v>452.70000000000005</v>
      </c>
      <c r="K30" s="40">
        <f t="shared" si="17"/>
        <v>457.20000000000005</v>
      </c>
    </row>
    <row r="31" spans="1:11" ht="13.5" customHeight="1" x14ac:dyDescent="0.25">
      <c r="A31" s="32"/>
      <c r="B31" s="32"/>
      <c r="C31" s="32"/>
      <c r="D31" s="32"/>
      <c r="E31" s="32"/>
      <c r="F31" s="33"/>
      <c r="G31" s="33"/>
      <c r="H31" s="33"/>
      <c r="I31" s="33"/>
      <c r="J31" s="33"/>
      <c r="K31" s="42"/>
    </row>
    <row r="32" spans="1:11" ht="13.5" customHeight="1" x14ac:dyDescent="0.25">
      <c r="A32" s="28" t="s">
        <v>54</v>
      </c>
      <c r="B32" s="29">
        <f t="shared" ref="B32:E32" si="18">B30+B19</f>
        <v>487</v>
      </c>
      <c r="C32" s="29">
        <f t="shared" si="18"/>
        <v>494.7</v>
      </c>
      <c r="D32" s="29">
        <f t="shared" si="18"/>
        <v>503.2</v>
      </c>
      <c r="E32" s="29">
        <f t="shared" si="18"/>
        <v>500</v>
      </c>
      <c r="F32" s="29">
        <f t="shared" ref="F32:K32" si="19">F30+F19</f>
        <v>480.4</v>
      </c>
      <c r="G32" s="29">
        <f t="shared" si="19"/>
        <v>490.8</v>
      </c>
      <c r="H32" s="29">
        <f t="shared" si="19"/>
        <v>472.90000000000003</v>
      </c>
      <c r="I32" s="29">
        <f t="shared" si="19"/>
        <v>492.70000000000005</v>
      </c>
      <c r="J32" s="29">
        <f t="shared" si="19"/>
        <v>478.00000000000006</v>
      </c>
      <c r="K32" s="40">
        <f t="shared" si="19"/>
        <v>472.00000000000006</v>
      </c>
    </row>
    <row r="33" spans="1:9" ht="13.5" customHeight="1" x14ac:dyDescent="0.25">
      <c r="A33" s="22"/>
      <c r="B33" s="22"/>
      <c r="C33" s="22"/>
      <c r="D33" s="22"/>
      <c r="E33" s="22"/>
    </row>
    <row r="34" spans="1:9" ht="13.5" customHeight="1" x14ac:dyDescent="0.3">
      <c r="A34" s="8"/>
      <c r="B34" s="8"/>
      <c r="C34" s="8"/>
      <c r="D34" s="8"/>
      <c r="E34" s="8"/>
      <c r="F34" s="72"/>
      <c r="G34" s="72"/>
      <c r="H34" s="72"/>
      <c r="I34" s="72"/>
    </row>
    <row r="35" spans="1:9" ht="13.5" customHeight="1" x14ac:dyDescent="0.3">
      <c r="F35" s="37"/>
      <c r="G35" s="37"/>
      <c r="H35" s="37"/>
      <c r="I35" s="37"/>
    </row>
    <row r="36" spans="1:9" ht="13.5" customHeight="1" x14ac:dyDescent="0.25">
      <c r="F36" s="73"/>
      <c r="G36" s="73"/>
      <c r="H36" s="73"/>
      <c r="I36" s="73"/>
    </row>
    <row r="37" spans="1:9" ht="13.5" customHeight="1" x14ac:dyDescent="0.25">
      <c r="F37" s="73"/>
      <c r="G37" s="73"/>
      <c r="H37" s="73"/>
      <c r="I37" s="73"/>
    </row>
  </sheetData>
  <pageMargins left="0.7" right="0.7" top="0.75" bottom="0.75" header="0.3" footer="0.3"/>
  <pageSetup paperSize="9" scale="74" orientation="landscape" r:id="rId1"/>
  <ignoredErrors>
    <ignoredError sqref="B7:K7 B19:E19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M35"/>
  <sheetViews>
    <sheetView showGridLines="0" zoomScaleNormal="100" zoomScalePageLayoutView="115" workbookViewId="0">
      <selection activeCell="D45" sqref="D45"/>
    </sheetView>
  </sheetViews>
  <sheetFormatPr baseColWidth="10" defaultColWidth="8.81640625" defaultRowHeight="13.5" customHeight="1" x14ac:dyDescent="0.35"/>
  <cols>
    <col min="1" max="1" width="61.453125" style="23" customWidth="1"/>
    <col min="2" max="6" width="9.26953125" style="23" customWidth="1"/>
    <col min="7" max="11" width="9.26953125" style="23" bestFit="1" customWidth="1"/>
    <col min="12" max="209" width="8.81640625" style="23"/>
    <col min="210" max="210" width="38.26953125" style="23" customWidth="1"/>
    <col min="211" max="211" width="9.7265625" style="23" customWidth="1"/>
    <col min="212" max="214" width="8.26953125" style="23" customWidth="1"/>
    <col min="215" max="215" width="7.453125" style="23" customWidth="1"/>
    <col min="216" max="216" width="8.7265625" style="23" customWidth="1"/>
    <col min="217" max="465" width="8.81640625" style="23"/>
    <col min="466" max="466" width="38.26953125" style="23" customWidth="1"/>
    <col min="467" max="467" width="9.7265625" style="23" customWidth="1"/>
    <col min="468" max="470" width="8.26953125" style="23" customWidth="1"/>
    <col min="471" max="471" width="7.453125" style="23" customWidth="1"/>
    <col min="472" max="472" width="8.7265625" style="23" customWidth="1"/>
    <col min="473" max="721" width="8.81640625" style="23"/>
    <col min="722" max="722" width="38.26953125" style="23" customWidth="1"/>
    <col min="723" max="723" width="9.7265625" style="23" customWidth="1"/>
    <col min="724" max="726" width="8.26953125" style="23" customWidth="1"/>
    <col min="727" max="727" width="7.453125" style="23" customWidth="1"/>
    <col min="728" max="728" width="8.7265625" style="23" customWidth="1"/>
    <col min="729" max="977" width="8.81640625" style="23"/>
    <col min="978" max="978" width="38.26953125" style="23" customWidth="1"/>
    <col min="979" max="979" width="9.7265625" style="23" customWidth="1"/>
    <col min="980" max="982" width="8.26953125" style="23" customWidth="1"/>
    <col min="983" max="983" width="7.453125" style="23" customWidth="1"/>
    <col min="984" max="984" width="8.7265625" style="23" customWidth="1"/>
    <col min="985" max="1233" width="8.81640625" style="23"/>
    <col min="1234" max="1234" width="38.26953125" style="23" customWidth="1"/>
    <col min="1235" max="1235" width="9.7265625" style="23" customWidth="1"/>
    <col min="1236" max="1238" width="8.26953125" style="23" customWidth="1"/>
    <col min="1239" max="1239" width="7.453125" style="23" customWidth="1"/>
    <col min="1240" max="1240" width="8.7265625" style="23" customWidth="1"/>
    <col min="1241" max="1489" width="8.81640625" style="23"/>
    <col min="1490" max="1490" width="38.26953125" style="23" customWidth="1"/>
    <col min="1491" max="1491" width="9.7265625" style="23" customWidth="1"/>
    <col min="1492" max="1494" width="8.26953125" style="23" customWidth="1"/>
    <col min="1495" max="1495" width="7.453125" style="23" customWidth="1"/>
    <col min="1496" max="1496" width="8.7265625" style="23" customWidth="1"/>
    <col min="1497" max="1745" width="8.81640625" style="23"/>
    <col min="1746" max="1746" width="38.26953125" style="23" customWidth="1"/>
    <col min="1747" max="1747" width="9.7265625" style="23" customWidth="1"/>
    <col min="1748" max="1750" width="8.26953125" style="23" customWidth="1"/>
    <col min="1751" max="1751" width="7.453125" style="23" customWidth="1"/>
    <col min="1752" max="1752" width="8.7265625" style="23" customWidth="1"/>
    <col min="1753" max="2001" width="8.81640625" style="23"/>
    <col min="2002" max="2002" width="38.26953125" style="23" customWidth="1"/>
    <col min="2003" max="2003" width="9.7265625" style="23" customWidth="1"/>
    <col min="2004" max="2006" width="8.26953125" style="23" customWidth="1"/>
    <col min="2007" max="2007" width="7.453125" style="23" customWidth="1"/>
    <col min="2008" max="2008" width="8.7265625" style="23" customWidth="1"/>
    <col min="2009" max="2257" width="8.81640625" style="23"/>
    <col min="2258" max="2258" width="38.26953125" style="23" customWidth="1"/>
    <col min="2259" max="2259" width="9.7265625" style="23" customWidth="1"/>
    <col min="2260" max="2262" width="8.26953125" style="23" customWidth="1"/>
    <col min="2263" max="2263" width="7.453125" style="23" customWidth="1"/>
    <col min="2264" max="2264" width="8.7265625" style="23" customWidth="1"/>
    <col min="2265" max="2513" width="8.81640625" style="23"/>
    <col min="2514" max="2514" width="38.26953125" style="23" customWidth="1"/>
    <col min="2515" max="2515" width="9.7265625" style="23" customWidth="1"/>
    <col min="2516" max="2518" width="8.26953125" style="23" customWidth="1"/>
    <col min="2519" max="2519" width="7.453125" style="23" customWidth="1"/>
    <col min="2520" max="2520" width="8.7265625" style="23" customWidth="1"/>
    <col min="2521" max="2769" width="8.81640625" style="23"/>
    <col min="2770" max="2770" width="38.26953125" style="23" customWidth="1"/>
    <col min="2771" max="2771" width="9.7265625" style="23" customWidth="1"/>
    <col min="2772" max="2774" width="8.26953125" style="23" customWidth="1"/>
    <col min="2775" max="2775" width="7.453125" style="23" customWidth="1"/>
    <col min="2776" max="2776" width="8.7265625" style="23" customWidth="1"/>
    <col min="2777" max="3025" width="8.81640625" style="23"/>
    <col min="3026" max="3026" width="38.26953125" style="23" customWidth="1"/>
    <col min="3027" max="3027" width="9.7265625" style="23" customWidth="1"/>
    <col min="3028" max="3030" width="8.26953125" style="23" customWidth="1"/>
    <col min="3031" max="3031" width="7.453125" style="23" customWidth="1"/>
    <col min="3032" max="3032" width="8.7265625" style="23" customWidth="1"/>
    <col min="3033" max="3281" width="8.81640625" style="23"/>
    <col min="3282" max="3282" width="38.26953125" style="23" customWidth="1"/>
    <col min="3283" max="3283" width="9.7265625" style="23" customWidth="1"/>
    <col min="3284" max="3286" width="8.26953125" style="23" customWidth="1"/>
    <col min="3287" max="3287" width="7.453125" style="23" customWidth="1"/>
    <col min="3288" max="3288" width="8.7265625" style="23" customWidth="1"/>
    <col min="3289" max="3537" width="8.81640625" style="23"/>
    <col min="3538" max="3538" width="38.26953125" style="23" customWidth="1"/>
    <col min="3539" max="3539" width="9.7265625" style="23" customWidth="1"/>
    <col min="3540" max="3542" width="8.26953125" style="23" customWidth="1"/>
    <col min="3543" max="3543" width="7.453125" style="23" customWidth="1"/>
    <col min="3544" max="3544" width="8.7265625" style="23" customWidth="1"/>
    <col min="3545" max="3793" width="8.81640625" style="23"/>
    <col min="3794" max="3794" width="38.26953125" style="23" customWidth="1"/>
    <col min="3795" max="3795" width="9.7265625" style="23" customWidth="1"/>
    <col min="3796" max="3798" width="8.26953125" style="23" customWidth="1"/>
    <col min="3799" max="3799" width="7.453125" style="23" customWidth="1"/>
    <col min="3800" max="3800" width="8.7265625" style="23" customWidth="1"/>
    <col min="3801" max="4049" width="8.81640625" style="23"/>
    <col min="4050" max="4050" width="38.26953125" style="23" customWidth="1"/>
    <col min="4051" max="4051" width="9.7265625" style="23" customWidth="1"/>
    <col min="4052" max="4054" width="8.26953125" style="23" customWidth="1"/>
    <col min="4055" max="4055" width="7.453125" style="23" customWidth="1"/>
    <col min="4056" max="4056" width="8.7265625" style="23" customWidth="1"/>
    <col min="4057" max="4305" width="8.81640625" style="23"/>
    <col min="4306" max="4306" width="38.26953125" style="23" customWidth="1"/>
    <col min="4307" max="4307" width="9.7265625" style="23" customWidth="1"/>
    <col min="4308" max="4310" width="8.26953125" style="23" customWidth="1"/>
    <col min="4311" max="4311" width="7.453125" style="23" customWidth="1"/>
    <col min="4312" max="4312" width="8.7265625" style="23" customWidth="1"/>
    <col min="4313" max="4561" width="8.81640625" style="23"/>
    <col min="4562" max="4562" width="38.26953125" style="23" customWidth="1"/>
    <col min="4563" max="4563" width="9.7265625" style="23" customWidth="1"/>
    <col min="4564" max="4566" width="8.26953125" style="23" customWidth="1"/>
    <col min="4567" max="4567" width="7.453125" style="23" customWidth="1"/>
    <col min="4568" max="4568" width="8.7265625" style="23" customWidth="1"/>
    <col min="4569" max="4817" width="8.81640625" style="23"/>
    <col min="4818" max="4818" width="38.26953125" style="23" customWidth="1"/>
    <col min="4819" max="4819" width="9.7265625" style="23" customWidth="1"/>
    <col min="4820" max="4822" width="8.26953125" style="23" customWidth="1"/>
    <col min="4823" max="4823" width="7.453125" style="23" customWidth="1"/>
    <col min="4824" max="4824" width="8.7265625" style="23" customWidth="1"/>
    <col min="4825" max="5073" width="8.81640625" style="23"/>
    <col min="5074" max="5074" width="38.26953125" style="23" customWidth="1"/>
    <col min="5075" max="5075" width="9.7265625" style="23" customWidth="1"/>
    <col min="5076" max="5078" width="8.26953125" style="23" customWidth="1"/>
    <col min="5079" max="5079" width="7.453125" style="23" customWidth="1"/>
    <col min="5080" max="5080" width="8.7265625" style="23" customWidth="1"/>
    <col min="5081" max="5329" width="8.81640625" style="23"/>
    <col min="5330" max="5330" width="38.26953125" style="23" customWidth="1"/>
    <col min="5331" max="5331" width="9.7265625" style="23" customWidth="1"/>
    <col min="5332" max="5334" width="8.26953125" style="23" customWidth="1"/>
    <col min="5335" max="5335" width="7.453125" style="23" customWidth="1"/>
    <col min="5336" max="5336" width="8.7265625" style="23" customWidth="1"/>
    <col min="5337" max="5585" width="8.81640625" style="23"/>
    <col min="5586" max="5586" width="38.26953125" style="23" customWidth="1"/>
    <col min="5587" max="5587" width="9.7265625" style="23" customWidth="1"/>
    <col min="5588" max="5590" width="8.26953125" style="23" customWidth="1"/>
    <col min="5591" max="5591" width="7.453125" style="23" customWidth="1"/>
    <col min="5592" max="5592" width="8.7265625" style="23" customWidth="1"/>
    <col min="5593" max="5841" width="8.81640625" style="23"/>
    <col min="5842" max="5842" width="38.26953125" style="23" customWidth="1"/>
    <col min="5843" max="5843" width="9.7265625" style="23" customWidth="1"/>
    <col min="5844" max="5846" width="8.26953125" style="23" customWidth="1"/>
    <col min="5847" max="5847" width="7.453125" style="23" customWidth="1"/>
    <col min="5848" max="5848" width="8.7265625" style="23" customWidth="1"/>
    <col min="5849" max="6097" width="8.81640625" style="23"/>
    <col min="6098" max="6098" width="38.26953125" style="23" customWidth="1"/>
    <col min="6099" max="6099" width="9.7265625" style="23" customWidth="1"/>
    <col min="6100" max="6102" width="8.26953125" style="23" customWidth="1"/>
    <col min="6103" max="6103" width="7.453125" style="23" customWidth="1"/>
    <col min="6104" max="6104" width="8.7265625" style="23" customWidth="1"/>
    <col min="6105" max="6353" width="8.81640625" style="23"/>
    <col min="6354" max="6354" width="38.26953125" style="23" customWidth="1"/>
    <col min="6355" max="6355" width="9.7265625" style="23" customWidth="1"/>
    <col min="6356" max="6358" width="8.26953125" style="23" customWidth="1"/>
    <col min="6359" max="6359" width="7.453125" style="23" customWidth="1"/>
    <col min="6360" max="6360" width="8.7265625" style="23" customWidth="1"/>
    <col min="6361" max="6609" width="8.81640625" style="23"/>
    <col min="6610" max="6610" width="38.26953125" style="23" customWidth="1"/>
    <col min="6611" max="6611" width="9.7265625" style="23" customWidth="1"/>
    <col min="6612" max="6614" width="8.26953125" style="23" customWidth="1"/>
    <col min="6615" max="6615" width="7.453125" style="23" customWidth="1"/>
    <col min="6616" max="6616" width="8.7265625" style="23" customWidth="1"/>
    <col min="6617" max="6865" width="8.81640625" style="23"/>
    <col min="6866" max="6866" width="38.26953125" style="23" customWidth="1"/>
    <col min="6867" max="6867" width="9.7265625" style="23" customWidth="1"/>
    <col min="6868" max="6870" width="8.26953125" style="23" customWidth="1"/>
    <col min="6871" max="6871" width="7.453125" style="23" customWidth="1"/>
    <col min="6872" max="6872" width="8.7265625" style="23" customWidth="1"/>
    <col min="6873" max="7121" width="8.81640625" style="23"/>
    <col min="7122" max="7122" width="38.26953125" style="23" customWidth="1"/>
    <col min="7123" max="7123" width="9.7265625" style="23" customWidth="1"/>
    <col min="7124" max="7126" width="8.26953125" style="23" customWidth="1"/>
    <col min="7127" max="7127" width="7.453125" style="23" customWidth="1"/>
    <col min="7128" max="7128" width="8.7265625" style="23" customWidth="1"/>
    <col min="7129" max="7377" width="8.81640625" style="23"/>
    <col min="7378" max="7378" width="38.26953125" style="23" customWidth="1"/>
    <col min="7379" max="7379" width="9.7265625" style="23" customWidth="1"/>
    <col min="7380" max="7382" width="8.26953125" style="23" customWidth="1"/>
    <col min="7383" max="7383" width="7.453125" style="23" customWidth="1"/>
    <col min="7384" max="7384" width="8.7265625" style="23" customWidth="1"/>
    <col min="7385" max="7633" width="8.81640625" style="23"/>
    <col min="7634" max="7634" width="38.26953125" style="23" customWidth="1"/>
    <col min="7635" max="7635" width="9.7265625" style="23" customWidth="1"/>
    <col min="7636" max="7638" width="8.26953125" style="23" customWidth="1"/>
    <col min="7639" max="7639" width="7.453125" style="23" customWidth="1"/>
    <col min="7640" max="7640" width="8.7265625" style="23" customWidth="1"/>
    <col min="7641" max="7889" width="8.81640625" style="23"/>
    <col min="7890" max="7890" width="38.26953125" style="23" customWidth="1"/>
    <col min="7891" max="7891" width="9.7265625" style="23" customWidth="1"/>
    <col min="7892" max="7894" width="8.26953125" style="23" customWidth="1"/>
    <col min="7895" max="7895" width="7.453125" style="23" customWidth="1"/>
    <col min="7896" max="7896" width="8.7265625" style="23" customWidth="1"/>
    <col min="7897" max="8145" width="8.81640625" style="23"/>
    <col min="8146" max="8146" width="38.26953125" style="23" customWidth="1"/>
    <col min="8147" max="8147" width="9.7265625" style="23" customWidth="1"/>
    <col min="8148" max="8150" width="8.26953125" style="23" customWidth="1"/>
    <col min="8151" max="8151" width="7.453125" style="23" customWidth="1"/>
    <col min="8152" max="8152" width="8.7265625" style="23" customWidth="1"/>
    <col min="8153" max="8401" width="8.81640625" style="23"/>
    <col min="8402" max="8402" width="38.26953125" style="23" customWidth="1"/>
    <col min="8403" max="8403" width="9.7265625" style="23" customWidth="1"/>
    <col min="8404" max="8406" width="8.26953125" style="23" customWidth="1"/>
    <col min="8407" max="8407" width="7.453125" style="23" customWidth="1"/>
    <col min="8408" max="8408" width="8.7265625" style="23" customWidth="1"/>
    <col min="8409" max="8657" width="8.81640625" style="23"/>
    <col min="8658" max="8658" width="38.26953125" style="23" customWidth="1"/>
    <col min="8659" max="8659" width="9.7265625" style="23" customWidth="1"/>
    <col min="8660" max="8662" width="8.26953125" style="23" customWidth="1"/>
    <col min="8663" max="8663" width="7.453125" style="23" customWidth="1"/>
    <col min="8664" max="8664" width="8.7265625" style="23" customWidth="1"/>
    <col min="8665" max="8913" width="8.81640625" style="23"/>
    <col min="8914" max="8914" width="38.26953125" style="23" customWidth="1"/>
    <col min="8915" max="8915" width="9.7265625" style="23" customWidth="1"/>
    <col min="8916" max="8918" width="8.26953125" style="23" customWidth="1"/>
    <col min="8919" max="8919" width="7.453125" style="23" customWidth="1"/>
    <col min="8920" max="8920" width="8.7265625" style="23" customWidth="1"/>
    <col min="8921" max="9169" width="8.81640625" style="23"/>
    <col min="9170" max="9170" width="38.26953125" style="23" customWidth="1"/>
    <col min="9171" max="9171" width="9.7265625" style="23" customWidth="1"/>
    <col min="9172" max="9174" width="8.26953125" style="23" customWidth="1"/>
    <col min="9175" max="9175" width="7.453125" style="23" customWidth="1"/>
    <col min="9176" max="9176" width="8.7265625" style="23" customWidth="1"/>
    <col min="9177" max="9425" width="8.81640625" style="23"/>
    <col min="9426" max="9426" width="38.26953125" style="23" customWidth="1"/>
    <col min="9427" max="9427" width="9.7265625" style="23" customWidth="1"/>
    <col min="9428" max="9430" width="8.26953125" style="23" customWidth="1"/>
    <col min="9431" max="9431" width="7.453125" style="23" customWidth="1"/>
    <col min="9432" max="9432" width="8.7265625" style="23" customWidth="1"/>
    <col min="9433" max="9681" width="8.81640625" style="23"/>
    <col min="9682" max="9682" width="38.26953125" style="23" customWidth="1"/>
    <col min="9683" max="9683" width="9.7265625" style="23" customWidth="1"/>
    <col min="9684" max="9686" width="8.26953125" style="23" customWidth="1"/>
    <col min="9687" max="9687" width="7.453125" style="23" customWidth="1"/>
    <col min="9688" max="9688" width="8.7265625" style="23" customWidth="1"/>
    <col min="9689" max="9937" width="8.81640625" style="23"/>
    <col min="9938" max="9938" width="38.26953125" style="23" customWidth="1"/>
    <col min="9939" max="9939" width="9.7265625" style="23" customWidth="1"/>
    <col min="9940" max="9942" width="8.26953125" style="23" customWidth="1"/>
    <col min="9943" max="9943" width="7.453125" style="23" customWidth="1"/>
    <col min="9944" max="9944" width="8.7265625" style="23" customWidth="1"/>
    <col min="9945" max="10193" width="8.81640625" style="23"/>
    <col min="10194" max="10194" width="38.26953125" style="23" customWidth="1"/>
    <col min="10195" max="10195" width="9.7265625" style="23" customWidth="1"/>
    <col min="10196" max="10198" width="8.26953125" style="23" customWidth="1"/>
    <col min="10199" max="10199" width="7.453125" style="23" customWidth="1"/>
    <col min="10200" max="10200" width="8.7265625" style="23" customWidth="1"/>
    <col min="10201" max="10449" width="8.81640625" style="23"/>
    <col min="10450" max="10450" width="38.26953125" style="23" customWidth="1"/>
    <col min="10451" max="10451" width="9.7265625" style="23" customWidth="1"/>
    <col min="10452" max="10454" width="8.26953125" style="23" customWidth="1"/>
    <col min="10455" max="10455" width="7.453125" style="23" customWidth="1"/>
    <col min="10456" max="10456" width="8.7265625" style="23" customWidth="1"/>
    <col min="10457" max="10705" width="8.81640625" style="23"/>
    <col min="10706" max="10706" width="38.26953125" style="23" customWidth="1"/>
    <col min="10707" max="10707" width="9.7265625" style="23" customWidth="1"/>
    <col min="10708" max="10710" width="8.26953125" style="23" customWidth="1"/>
    <col min="10711" max="10711" width="7.453125" style="23" customWidth="1"/>
    <col min="10712" max="10712" width="8.7265625" style="23" customWidth="1"/>
    <col min="10713" max="10961" width="8.81640625" style="23"/>
    <col min="10962" max="10962" width="38.26953125" style="23" customWidth="1"/>
    <col min="10963" max="10963" width="9.7265625" style="23" customWidth="1"/>
    <col min="10964" max="10966" width="8.26953125" style="23" customWidth="1"/>
    <col min="10967" max="10967" width="7.453125" style="23" customWidth="1"/>
    <col min="10968" max="10968" width="8.7265625" style="23" customWidth="1"/>
    <col min="10969" max="11217" width="8.81640625" style="23"/>
    <col min="11218" max="11218" width="38.26953125" style="23" customWidth="1"/>
    <col min="11219" max="11219" width="9.7265625" style="23" customWidth="1"/>
    <col min="11220" max="11222" width="8.26953125" style="23" customWidth="1"/>
    <col min="11223" max="11223" width="7.453125" style="23" customWidth="1"/>
    <col min="11224" max="11224" width="8.7265625" style="23" customWidth="1"/>
    <col min="11225" max="11473" width="8.81640625" style="23"/>
    <col min="11474" max="11474" width="38.26953125" style="23" customWidth="1"/>
    <col min="11475" max="11475" width="9.7265625" style="23" customWidth="1"/>
    <col min="11476" max="11478" width="8.26953125" style="23" customWidth="1"/>
    <col min="11479" max="11479" width="7.453125" style="23" customWidth="1"/>
    <col min="11480" max="11480" width="8.7265625" style="23" customWidth="1"/>
    <col min="11481" max="11729" width="8.81640625" style="23"/>
    <col min="11730" max="11730" width="38.26953125" style="23" customWidth="1"/>
    <col min="11731" max="11731" width="9.7265625" style="23" customWidth="1"/>
    <col min="11732" max="11734" width="8.26953125" style="23" customWidth="1"/>
    <col min="11735" max="11735" width="7.453125" style="23" customWidth="1"/>
    <col min="11736" max="11736" width="8.7265625" style="23" customWidth="1"/>
    <col min="11737" max="11985" width="8.81640625" style="23"/>
    <col min="11986" max="11986" width="38.26953125" style="23" customWidth="1"/>
    <col min="11987" max="11987" width="9.7265625" style="23" customWidth="1"/>
    <col min="11988" max="11990" width="8.26953125" style="23" customWidth="1"/>
    <col min="11991" max="11991" width="7.453125" style="23" customWidth="1"/>
    <col min="11992" max="11992" width="8.7265625" style="23" customWidth="1"/>
    <col min="11993" max="12241" width="8.81640625" style="23"/>
    <col min="12242" max="12242" width="38.26953125" style="23" customWidth="1"/>
    <col min="12243" max="12243" width="9.7265625" style="23" customWidth="1"/>
    <col min="12244" max="12246" width="8.26953125" style="23" customWidth="1"/>
    <col min="12247" max="12247" width="7.453125" style="23" customWidth="1"/>
    <col min="12248" max="12248" width="8.7265625" style="23" customWidth="1"/>
    <col min="12249" max="12497" width="8.81640625" style="23"/>
    <col min="12498" max="12498" width="38.26953125" style="23" customWidth="1"/>
    <col min="12499" max="12499" width="9.7265625" style="23" customWidth="1"/>
    <col min="12500" max="12502" width="8.26953125" style="23" customWidth="1"/>
    <col min="12503" max="12503" width="7.453125" style="23" customWidth="1"/>
    <col min="12504" max="12504" width="8.7265625" style="23" customWidth="1"/>
    <col min="12505" max="12753" width="8.81640625" style="23"/>
    <col min="12754" max="12754" width="38.26953125" style="23" customWidth="1"/>
    <col min="12755" max="12755" width="9.7265625" style="23" customWidth="1"/>
    <col min="12756" max="12758" width="8.26953125" style="23" customWidth="1"/>
    <col min="12759" max="12759" width="7.453125" style="23" customWidth="1"/>
    <col min="12760" max="12760" width="8.7265625" style="23" customWidth="1"/>
    <col min="12761" max="13009" width="8.81640625" style="23"/>
    <col min="13010" max="13010" width="38.26953125" style="23" customWidth="1"/>
    <col min="13011" max="13011" width="9.7265625" style="23" customWidth="1"/>
    <col min="13012" max="13014" width="8.26953125" style="23" customWidth="1"/>
    <col min="13015" max="13015" width="7.453125" style="23" customWidth="1"/>
    <col min="13016" max="13016" width="8.7265625" style="23" customWidth="1"/>
    <col min="13017" max="13265" width="8.81640625" style="23"/>
    <col min="13266" max="13266" width="38.26953125" style="23" customWidth="1"/>
    <col min="13267" max="13267" width="9.7265625" style="23" customWidth="1"/>
    <col min="13268" max="13270" width="8.26953125" style="23" customWidth="1"/>
    <col min="13271" max="13271" width="7.453125" style="23" customWidth="1"/>
    <col min="13272" max="13272" width="8.7265625" style="23" customWidth="1"/>
    <col min="13273" max="13521" width="8.81640625" style="23"/>
    <col min="13522" max="13522" width="38.26953125" style="23" customWidth="1"/>
    <col min="13523" max="13523" width="9.7265625" style="23" customWidth="1"/>
    <col min="13524" max="13526" width="8.26953125" style="23" customWidth="1"/>
    <col min="13527" max="13527" width="7.453125" style="23" customWidth="1"/>
    <col min="13528" max="13528" width="8.7265625" style="23" customWidth="1"/>
    <col min="13529" max="13777" width="8.81640625" style="23"/>
    <col min="13778" max="13778" width="38.26953125" style="23" customWidth="1"/>
    <col min="13779" max="13779" width="9.7265625" style="23" customWidth="1"/>
    <col min="13780" max="13782" width="8.26953125" style="23" customWidth="1"/>
    <col min="13783" max="13783" width="7.453125" style="23" customWidth="1"/>
    <col min="13784" max="13784" width="8.7265625" style="23" customWidth="1"/>
    <col min="13785" max="14033" width="8.81640625" style="23"/>
    <col min="14034" max="14034" width="38.26953125" style="23" customWidth="1"/>
    <col min="14035" max="14035" width="9.7265625" style="23" customWidth="1"/>
    <col min="14036" max="14038" width="8.26953125" style="23" customWidth="1"/>
    <col min="14039" max="14039" width="7.453125" style="23" customWidth="1"/>
    <col min="14040" max="14040" width="8.7265625" style="23" customWidth="1"/>
    <col min="14041" max="14289" width="8.81640625" style="23"/>
    <col min="14290" max="14290" width="38.26953125" style="23" customWidth="1"/>
    <col min="14291" max="14291" width="9.7265625" style="23" customWidth="1"/>
    <col min="14292" max="14294" width="8.26953125" style="23" customWidth="1"/>
    <col min="14295" max="14295" width="7.453125" style="23" customWidth="1"/>
    <col min="14296" max="14296" width="8.7265625" style="23" customWidth="1"/>
    <col min="14297" max="14545" width="8.81640625" style="23"/>
    <col min="14546" max="14546" width="38.26953125" style="23" customWidth="1"/>
    <col min="14547" max="14547" width="9.7265625" style="23" customWidth="1"/>
    <col min="14548" max="14550" width="8.26953125" style="23" customWidth="1"/>
    <col min="14551" max="14551" width="7.453125" style="23" customWidth="1"/>
    <col min="14552" max="14552" width="8.7265625" style="23" customWidth="1"/>
    <col min="14553" max="14801" width="8.81640625" style="23"/>
    <col min="14802" max="14802" width="38.26953125" style="23" customWidth="1"/>
    <col min="14803" max="14803" width="9.7265625" style="23" customWidth="1"/>
    <col min="14804" max="14806" width="8.26953125" style="23" customWidth="1"/>
    <col min="14807" max="14807" width="7.453125" style="23" customWidth="1"/>
    <col min="14808" max="14808" width="8.7265625" style="23" customWidth="1"/>
    <col min="14809" max="15057" width="8.81640625" style="23"/>
    <col min="15058" max="15058" width="38.26953125" style="23" customWidth="1"/>
    <col min="15059" max="15059" width="9.7265625" style="23" customWidth="1"/>
    <col min="15060" max="15062" width="8.26953125" style="23" customWidth="1"/>
    <col min="15063" max="15063" width="7.453125" style="23" customWidth="1"/>
    <col min="15064" max="15064" width="8.7265625" style="23" customWidth="1"/>
    <col min="15065" max="15313" width="8.81640625" style="23"/>
    <col min="15314" max="15314" width="38.26953125" style="23" customWidth="1"/>
    <col min="15315" max="15315" width="9.7265625" style="23" customWidth="1"/>
    <col min="15316" max="15318" width="8.26953125" style="23" customWidth="1"/>
    <col min="15319" max="15319" width="7.453125" style="23" customWidth="1"/>
    <col min="15320" max="15320" width="8.7265625" style="23" customWidth="1"/>
    <col min="15321" max="15569" width="8.81640625" style="23"/>
    <col min="15570" max="15570" width="38.26953125" style="23" customWidth="1"/>
    <col min="15571" max="15571" width="9.7265625" style="23" customWidth="1"/>
    <col min="15572" max="15574" width="8.26953125" style="23" customWidth="1"/>
    <col min="15575" max="15575" width="7.453125" style="23" customWidth="1"/>
    <col min="15576" max="15576" width="8.7265625" style="23" customWidth="1"/>
    <col min="15577" max="15825" width="8.81640625" style="23"/>
    <col min="15826" max="15826" width="38.26953125" style="23" customWidth="1"/>
    <col min="15827" max="15827" width="9.7265625" style="23" customWidth="1"/>
    <col min="15828" max="15830" width="8.26953125" style="23" customWidth="1"/>
    <col min="15831" max="15831" width="7.453125" style="23" customWidth="1"/>
    <col min="15832" max="15832" width="8.7265625" style="23" customWidth="1"/>
    <col min="15833" max="16081" width="8.81640625" style="23"/>
    <col min="16082" max="16082" width="38.26953125" style="23" customWidth="1"/>
    <col min="16083" max="16083" width="9.7265625" style="23" customWidth="1"/>
    <col min="16084" max="16086" width="8.26953125" style="23" customWidth="1"/>
    <col min="16087" max="16087" width="7.453125" style="23" customWidth="1"/>
    <col min="16088" max="16088" width="8.7265625" style="23" customWidth="1"/>
    <col min="16089" max="16384" width="8.81640625" style="23"/>
  </cols>
  <sheetData>
    <row r="2" spans="1:13" ht="13.5" customHeight="1" x14ac:dyDescent="0.35">
      <c r="A2" s="48"/>
      <c r="B2" s="47" t="s">
        <v>89</v>
      </c>
      <c r="C2" s="47" t="s">
        <v>90</v>
      </c>
      <c r="D2" s="47" t="s">
        <v>91</v>
      </c>
      <c r="E2" s="47" t="s">
        <v>92</v>
      </c>
      <c r="F2" s="47" t="s">
        <v>93</v>
      </c>
      <c r="G2" s="47" t="s">
        <v>0</v>
      </c>
      <c r="H2" s="47" t="s">
        <v>1</v>
      </c>
      <c r="I2" s="47" t="s">
        <v>2</v>
      </c>
      <c r="J2" s="47" t="s">
        <v>3</v>
      </c>
      <c r="K2" s="47" t="s">
        <v>4</v>
      </c>
      <c r="L2" s="47" t="s">
        <v>5</v>
      </c>
      <c r="M2" s="47" t="s">
        <v>6</v>
      </c>
    </row>
    <row r="3" spans="1:13" ht="13.5" customHeight="1" x14ac:dyDescent="0.35">
      <c r="A3" s="43" t="s">
        <v>55</v>
      </c>
      <c r="B3" s="74">
        <f>'Income statement'!B17</f>
        <v>-9.8000000000000007</v>
      </c>
      <c r="C3" s="74">
        <f>'Income statement'!C17</f>
        <v>12.909999999999997</v>
      </c>
      <c r="D3" s="74">
        <f>'Income statement'!D17</f>
        <v>12.510000000000005</v>
      </c>
      <c r="E3" s="74">
        <f>'Income statement'!E17</f>
        <v>-5.8900000000000023</v>
      </c>
      <c r="F3" s="74">
        <f>'Income statement'!F17</f>
        <v>9.8200000000000074</v>
      </c>
      <c r="G3" s="74">
        <f>'Income statement'!G17</f>
        <v>-21.2</v>
      </c>
      <c r="H3" s="74">
        <f>'Income statement'!H17</f>
        <v>-25.1</v>
      </c>
      <c r="I3" s="74">
        <f>'Income statement'!I17</f>
        <v>-5.7000000000000011</v>
      </c>
      <c r="J3" s="74">
        <f>'Income statement'!J17</f>
        <v>-21.199999999999996</v>
      </c>
      <c r="K3" s="74">
        <f>SUM(G3:J3)</f>
        <v>-73.199999999999989</v>
      </c>
      <c r="L3" s="74">
        <f>'Income statement'!L17</f>
        <v>-7.6000000000000005</v>
      </c>
      <c r="M3" s="61">
        <f>'Income statement'!M17</f>
        <v>-9.3000000000000007</v>
      </c>
    </row>
    <row r="4" spans="1:13" ht="13.5" customHeight="1" x14ac:dyDescent="0.35">
      <c r="A4" s="4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61"/>
    </row>
    <row r="5" spans="1:13" ht="13.5" hidden="1" customHeight="1" x14ac:dyDescent="0.35">
      <c r="A5" s="43" t="s">
        <v>56</v>
      </c>
      <c r="B5" s="89"/>
      <c r="C5" s="89"/>
      <c r="D5" s="89"/>
      <c r="E5" s="89"/>
      <c r="F5" s="90">
        <f>SUM(B5:E5)</f>
        <v>0</v>
      </c>
      <c r="G5" s="89">
        <v>0</v>
      </c>
      <c r="H5" s="89">
        <v>0</v>
      </c>
      <c r="I5" s="89">
        <v>0</v>
      </c>
      <c r="J5" s="90">
        <v>0</v>
      </c>
      <c r="K5" s="90">
        <f>SUM(G5:J5)</f>
        <v>0</v>
      </c>
      <c r="L5" s="90">
        <v>0</v>
      </c>
      <c r="M5" s="91">
        <v>0</v>
      </c>
    </row>
    <row r="6" spans="1:13" ht="13.5" hidden="1" customHeight="1" x14ac:dyDescent="0.35">
      <c r="A6" s="43" t="s">
        <v>57</v>
      </c>
      <c r="B6" s="92"/>
      <c r="C6" s="92"/>
      <c r="D6" s="92"/>
      <c r="E6" s="92"/>
      <c r="F6" s="90">
        <f t="shared" ref="F6:F16" si="0">SUM(B6:E6)</f>
        <v>0</v>
      </c>
      <c r="G6" s="92">
        <v>0</v>
      </c>
      <c r="H6" s="92">
        <v>0</v>
      </c>
      <c r="I6" s="92">
        <v>0</v>
      </c>
      <c r="J6" s="93">
        <v>0</v>
      </c>
      <c r="K6" s="90">
        <f t="shared" ref="K6:K16" si="1">SUM(G6:J6)</f>
        <v>0</v>
      </c>
      <c r="L6" s="93">
        <v>0</v>
      </c>
      <c r="M6" s="94">
        <v>0</v>
      </c>
    </row>
    <row r="7" spans="1:13" ht="13.5" hidden="1" customHeight="1" x14ac:dyDescent="0.35">
      <c r="A7" s="43" t="s">
        <v>58</v>
      </c>
      <c r="B7" s="89"/>
      <c r="C7" s="89"/>
      <c r="D7" s="89"/>
      <c r="E7" s="89"/>
      <c r="F7" s="90">
        <f t="shared" si="0"/>
        <v>0</v>
      </c>
      <c r="G7" s="89">
        <v>0</v>
      </c>
      <c r="H7" s="89">
        <v>0</v>
      </c>
      <c r="I7" s="89">
        <v>0</v>
      </c>
      <c r="J7" s="90">
        <v>0</v>
      </c>
      <c r="K7" s="90">
        <f t="shared" si="1"/>
        <v>0</v>
      </c>
      <c r="L7" s="90">
        <v>0</v>
      </c>
      <c r="M7" s="91">
        <v>0</v>
      </c>
    </row>
    <row r="8" spans="1:13" ht="13.5" customHeight="1" x14ac:dyDescent="0.3">
      <c r="A8" s="43" t="s">
        <v>59</v>
      </c>
      <c r="B8" s="108">
        <v>0.5</v>
      </c>
      <c r="C8" s="95">
        <v>0</v>
      </c>
      <c r="D8" s="95">
        <v>0</v>
      </c>
      <c r="E8" s="95">
        <v>0</v>
      </c>
      <c r="F8" s="74">
        <f>SUM(B8:E8)</f>
        <v>0.5</v>
      </c>
      <c r="G8" s="95">
        <v>0</v>
      </c>
      <c r="H8" s="95">
        <v>0</v>
      </c>
      <c r="I8" s="74">
        <v>-1.7</v>
      </c>
      <c r="J8" s="95">
        <v>0</v>
      </c>
      <c r="K8" s="74">
        <f>SUM(G8:J8)</f>
        <v>-1.7</v>
      </c>
      <c r="L8" s="95">
        <v>0</v>
      </c>
      <c r="M8" s="96">
        <v>0</v>
      </c>
    </row>
    <row r="9" spans="1:13" ht="13.5" customHeight="1" x14ac:dyDescent="0.3">
      <c r="A9" s="43" t="s">
        <v>10</v>
      </c>
      <c r="B9" s="108">
        <v>7.23</v>
      </c>
      <c r="C9" s="108">
        <v>7</v>
      </c>
      <c r="D9" s="108">
        <v>7.5</v>
      </c>
      <c r="E9" s="108">
        <v>7.72</v>
      </c>
      <c r="F9" s="74">
        <f t="shared" si="0"/>
        <v>29.45</v>
      </c>
      <c r="G9" s="74">
        <v>7.5</v>
      </c>
      <c r="H9" s="74">
        <v>7</v>
      </c>
      <c r="I9" s="74">
        <v>6.7</v>
      </c>
      <c r="J9" s="74">
        <v>9.9</v>
      </c>
      <c r="K9" s="74">
        <f t="shared" si="1"/>
        <v>31.1</v>
      </c>
      <c r="L9" s="74">
        <v>7.6</v>
      </c>
      <c r="M9" s="61">
        <v>8.3000000000000007</v>
      </c>
    </row>
    <row r="10" spans="1:13" ht="13.5" hidden="1" customHeight="1" x14ac:dyDescent="0.3">
      <c r="A10" s="43" t="s">
        <v>60</v>
      </c>
      <c r="B10" s="108">
        <v>0</v>
      </c>
      <c r="C10" s="108">
        <v>0</v>
      </c>
      <c r="D10" s="108">
        <v>0</v>
      </c>
      <c r="E10" s="108">
        <v>0</v>
      </c>
      <c r="F10" s="74">
        <f t="shared" si="0"/>
        <v>0</v>
      </c>
      <c r="G10" s="13">
        <v>0</v>
      </c>
      <c r="H10" s="13">
        <v>0</v>
      </c>
      <c r="I10" s="13">
        <v>0</v>
      </c>
      <c r="J10" s="74">
        <v>0</v>
      </c>
      <c r="K10" s="74">
        <f t="shared" si="1"/>
        <v>0</v>
      </c>
      <c r="L10" s="74">
        <v>0</v>
      </c>
      <c r="M10" s="61">
        <v>0</v>
      </c>
    </row>
    <row r="11" spans="1:13" ht="13.5" customHeight="1" x14ac:dyDescent="0.3">
      <c r="A11" s="43" t="s">
        <v>61</v>
      </c>
      <c r="B11" s="108">
        <v>0</v>
      </c>
      <c r="C11" s="108">
        <v>0</v>
      </c>
      <c r="D11" s="108">
        <v>-0.33</v>
      </c>
      <c r="E11" s="108">
        <v>-0.32</v>
      </c>
      <c r="F11" s="74">
        <f t="shared" si="0"/>
        <v>-0.65</v>
      </c>
      <c r="G11" s="74">
        <v>-0.5</v>
      </c>
      <c r="H11" s="74">
        <v>-0.7</v>
      </c>
      <c r="I11" s="74">
        <v>-0.4</v>
      </c>
      <c r="J11" s="74">
        <v>-0.5</v>
      </c>
      <c r="K11" s="74">
        <f t="shared" si="1"/>
        <v>-2.1</v>
      </c>
      <c r="L11" s="74">
        <v>-0.4</v>
      </c>
      <c r="M11" s="61">
        <v>-0.6</v>
      </c>
    </row>
    <row r="12" spans="1:13" ht="13.5" customHeight="1" x14ac:dyDescent="0.3">
      <c r="A12" s="43" t="s">
        <v>62</v>
      </c>
      <c r="B12" s="108">
        <v>3.4</v>
      </c>
      <c r="C12" s="108">
        <v>4</v>
      </c>
      <c r="D12" s="108">
        <v>5</v>
      </c>
      <c r="E12" s="108">
        <v>6.3</v>
      </c>
      <c r="F12" s="74">
        <f t="shared" si="0"/>
        <v>18.7</v>
      </c>
      <c r="G12" s="74">
        <v>7.2</v>
      </c>
      <c r="H12" s="74">
        <v>7.6</v>
      </c>
      <c r="I12" s="74">
        <v>8.1</v>
      </c>
      <c r="J12" s="74">
        <v>8</v>
      </c>
      <c r="K12" s="74">
        <f t="shared" si="1"/>
        <v>30.9</v>
      </c>
      <c r="L12" s="74">
        <v>7.9</v>
      </c>
      <c r="M12" s="61">
        <v>7.8</v>
      </c>
    </row>
    <row r="13" spans="1:13" ht="13.5" customHeight="1" x14ac:dyDescent="0.3">
      <c r="A13" s="43" t="s">
        <v>63</v>
      </c>
      <c r="B13" s="108">
        <v>0</v>
      </c>
      <c r="C13" s="108">
        <v>0.4</v>
      </c>
      <c r="D13" s="108">
        <v>0.3</v>
      </c>
      <c r="E13" s="108">
        <v>0.2</v>
      </c>
      <c r="F13" s="74">
        <f t="shared" si="0"/>
        <v>0.89999999999999991</v>
      </c>
      <c r="G13" s="74">
        <v>0.3</v>
      </c>
      <c r="H13" s="74">
        <v>-0.4</v>
      </c>
      <c r="I13" s="74">
        <v>0.2</v>
      </c>
      <c r="J13" s="74">
        <v>0.3</v>
      </c>
      <c r="K13" s="74">
        <f t="shared" si="1"/>
        <v>0.39999999999999997</v>
      </c>
      <c r="L13" s="74">
        <v>0.3</v>
      </c>
      <c r="M13" s="61">
        <v>0.2</v>
      </c>
    </row>
    <row r="14" spans="1:13" ht="13.5" customHeight="1" x14ac:dyDescent="0.3">
      <c r="A14" s="43" t="s">
        <v>64</v>
      </c>
      <c r="B14" s="108">
        <v>-3</v>
      </c>
      <c r="C14" s="108">
        <v>-25.5</v>
      </c>
      <c r="D14" s="108">
        <v>2.35</v>
      </c>
      <c r="E14" s="108">
        <v>15.79</v>
      </c>
      <c r="F14" s="74">
        <f t="shared" si="0"/>
        <v>-10.36</v>
      </c>
      <c r="G14" s="13">
        <v>14.3</v>
      </c>
      <c r="H14" s="13">
        <v>3.7</v>
      </c>
      <c r="I14" s="13">
        <v>-19.600000000000001</v>
      </c>
      <c r="J14" s="13">
        <v>6.2</v>
      </c>
      <c r="K14" s="74">
        <f t="shared" si="1"/>
        <v>4.5999999999999988</v>
      </c>
      <c r="L14" s="13">
        <v>-7.8</v>
      </c>
      <c r="M14" s="15">
        <v>12.1</v>
      </c>
    </row>
    <row r="15" spans="1:13" ht="13.5" customHeight="1" x14ac:dyDescent="0.3">
      <c r="A15" s="43" t="s">
        <v>65</v>
      </c>
      <c r="B15" s="108">
        <v>0.8</v>
      </c>
      <c r="C15" s="108">
        <v>1.2</v>
      </c>
      <c r="D15" s="108">
        <v>-1.8</v>
      </c>
      <c r="E15" s="108">
        <v>1.7</v>
      </c>
      <c r="F15" s="74">
        <f t="shared" si="0"/>
        <v>1.9</v>
      </c>
      <c r="G15" s="74">
        <v>0.4</v>
      </c>
      <c r="H15" s="74">
        <v>0.8</v>
      </c>
      <c r="I15" s="74">
        <v>-0.9</v>
      </c>
      <c r="J15" s="74">
        <v>0.7</v>
      </c>
      <c r="K15" s="74">
        <f t="shared" si="1"/>
        <v>1</v>
      </c>
      <c r="L15" s="74">
        <v>-0.4</v>
      </c>
      <c r="M15" s="61">
        <v>0.4</v>
      </c>
    </row>
    <row r="16" spans="1:13" ht="13.5" customHeight="1" x14ac:dyDescent="0.3">
      <c r="A16" s="43" t="s">
        <v>66</v>
      </c>
      <c r="B16" s="108">
        <v>0.5</v>
      </c>
      <c r="C16" s="108">
        <v>0.4</v>
      </c>
      <c r="D16" s="108">
        <v>-1.1000000000000001</v>
      </c>
      <c r="E16" s="108">
        <v>-0.8</v>
      </c>
      <c r="F16" s="74">
        <f t="shared" si="0"/>
        <v>-1</v>
      </c>
      <c r="G16" s="74">
        <v>-1.8</v>
      </c>
      <c r="H16" s="74">
        <v>-0.4</v>
      </c>
      <c r="I16" s="74">
        <v>-0.7</v>
      </c>
      <c r="J16" s="74">
        <v>0.4</v>
      </c>
      <c r="K16" s="74">
        <f t="shared" si="1"/>
        <v>-2.5000000000000004</v>
      </c>
      <c r="L16" s="74">
        <v>-1</v>
      </c>
      <c r="M16" s="61">
        <v>-3.4</v>
      </c>
    </row>
    <row r="17" spans="1:13" ht="13.5" customHeight="1" x14ac:dyDescent="0.35">
      <c r="A17" s="50" t="s">
        <v>67</v>
      </c>
      <c r="B17" s="62">
        <f t="shared" ref="B17:E17" si="2">SUM(B3:B16)</f>
        <v>-0.37000000000000033</v>
      </c>
      <c r="C17" s="62">
        <f t="shared" si="2"/>
        <v>0.40999999999999515</v>
      </c>
      <c r="D17" s="62">
        <v>24.5</v>
      </c>
      <c r="E17" s="62">
        <f t="shared" si="2"/>
        <v>24.699999999999996</v>
      </c>
      <c r="F17" s="62">
        <v>49.2</v>
      </c>
      <c r="G17" s="62">
        <f>SUM(G3:G16)</f>
        <v>6.200000000000002</v>
      </c>
      <c r="H17" s="62">
        <f t="shared" ref="H17:J17" si="3">SUM(H3:H16)</f>
        <v>-7.5000000000000018</v>
      </c>
      <c r="I17" s="62">
        <f t="shared" si="3"/>
        <v>-14.000000000000002</v>
      </c>
      <c r="J17" s="62">
        <f t="shared" si="3"/>
        <v>3.8000000000000047</v>
      </c>
      <c r="K17" s="62">
        <f>SUM(K3:K16)</f>
        <v>-11.499999999999993</v>
      </c>
      <c r="L17" s="62">
        <f>SUM(L3:L16)</f>
        <v>-1.4000000000000008</v>
      </c>
      <c r="M17" s="63">
        <f>SUM(M3:M16)</f>
        <v>15.499999999999998</v>
      </c>
    </row>
    <row r="18" spans="1:13" ht="13.5" customHeight="1" x14ac:dyDescent="0.35">
      <c r="A18" s="51"/>
      <c r="B18" s="64"/>
      <c r="C18" s="64"/>
      <c r="D18" s="64"/>
      <c r="E18" s="64"/>
      <c r="F18" s="64"/>
      <c r="G18" s="64"/>
      <c r="H18" s="76"/>
      <c r="I18" s="76"/>
      <c r="J18" s="64"/>
      <c r="K18" s="64"/>
      <c r="L18" s="64"/>
      <c r="M18" s="65"/>
    </row>
    <row r="19" spans="1:13" ht="13.5" customHeight="1" x14ac:dyDescent="0.3">
      <c r="A19" s="43" t="s">
        <v>68</v>
      </c>
      <c r="B19" s="108">
        <v>-5.9</v>
      </c>
      <c r="C19" s="108">
        <v>-0.5</v>
      </c>
      <c r="D19" s="108">
        <v>-2.6</v>
      </c>
      <c r="E19" s="108">
        <v>-1.2</v>
      </c>
      <c r="F19" s="74">
        <f>SUM(B19:E19)</f>
        <v>-10.199999999999999</v>
      </c>
      <c r="G19" s="74">
        <v>-14.8</v>
      </c>
      <c r="H19" s="75">
        <v>-12.4</v>
      </c>
      <c r="I19" s="75">
        <v>-5.7</v>
      </c>
      <c r="J19" s="74">
        <v>-4.8</v>
      </c>
      <c r="K19" s="74">
        <f>SUM(G19:J19)</f>
        <v>-37.700000000000003</v>
      </c>
      <c r="L19" s="74">
        <v>-1.7</v>
      </c>
      <c r="M19" s="61">
        <v>-4.2</v>
      </c>
    </row>
    <row r="20" spans="1:13" ht="13.5" customHeight="1" x14ac:dyDescent="0.3">
      <c r="A20" s="43" t="s">
        <v>69</v>
      </c>
      <c r="B20" s="108">
        <v>0</v>
      </c>
      <c r="C20" s="108">
        <v>0</v>
      </c>
      <c r="D20" s="108">
        <v>0</v>
      </c>
      <c r="E20" s="108">
        <v>0</v>
      </c>
      <c r="F20" s="95">
        <f>SUM(B20:E20)</f>
        <v>0</v>
      </c>
      <c r="G20" s="98">
        <v>0</v>
      </c>
      <c r="H20" s="99">
        <v>0</v>
      </c>
      <c r="I20" s="14">
        <v>1.7</v>
      </c>
      <c r="J20" s="98">
        <v>0</v>
      </c>
      <c r="K20" s="74">
        <f>SUM(G20:J20)</f>
        <v>1.7</v>
      </c>
      <c r="L20" s="98">
        <v>0</v>
      </c>
      <c r="M20" s="97">
        <v>0</v>
      </c>
    </row>
    <row r="21" spans="1:13" ht="13.5" customHeight="1" x14ac:dyDescent="0.3">
      <c r="A21" s="43" t="s">
        <v>70</v>
      </c>
      <c r="B21" s="108">
        <v>0.01</v>
      </c>
      <c r="C21" s="108">
        <v>0</v>
      </c>
      <c r="D21" s="108">
        <v>0.32</v>
      </c>
      <c r="E21" s="108">
        <v>0.31</v>
      </c>
      <c r="F21" s="74">
        <v>0.7</v>
      </c>
      <c r="G21" s="74">
        <v>0.5</v>
      </c>
      <c r="H21" s="75">
        <v>0.7</v>
      </c>
      <c r="I21" s="75">
        <v>0.4</v>
      </c>
      <c r="J21" s="74">
        <v>0.5</v>
      </c>
      <c r="K21" s="74">
        <f>SUM(G21:J21)</f>
        <v>2.1</v>
      </c>
      <c r="L21" s="74">
        <v>0.4</v>
      </c>
      <c r="M21" s="61">
        <v>0.6</v>
      </c>
    </row>
    <row r="22" spans="1:13" ht="13.5" customHeight="1" x14ac:dyDescent="0.35">
      <c r="A22" s="50" t="s">
        <v>71</v>
      </c>
      <c r="B22" s="66">
        <f t="shared" ref="B22:F22" si="4">SUM(B19:B21)</f>
        <v>-5.8900000000000006</v>
      </c>
      <c r="C22" s="66">
        <f t="shared" si="4"/>
        <v>-0.5</v>
      </c>
      <c r="D22" s="66">
        <f t="shared" si="4"/>
        <v>-2.2800000000000002</v>
      </c>
      <c r="E22" s="66">
        <f t="shared" si="4"/>
        <v>-0.8899999999999999</v>
      </c>
      <c r="F22" s="66">
        <f t="shared" si="4"/>
        <v>-9.5</v>
      </c>
      <c r="G22" s="66">
        <f t="shared" ref="G22:L22" si="5">SUM(G19:G21)</f>
        <v>-14.3</v>
      </c>
      <c r="H22" s="77">
        <f t="shared" si="5"/>
        <v>-11.700000000000001</v>
      </c>
      <c r="I22" s="77">
        <f t="shared" si="5"/>
        <v>-3.6</v>
      </c>
      <c r="J22" s="66">
        <f t="shared" si="5"/>
        <v>-4.3</v>
      </c>
      <c r="K22" s="66">
        <f t="shared" si="5"/>
        <v>-33.9</v>
      </c>
      <c r="L22" s="66">
        <f t="shared" si="5"/>
        <v>-1.2999999999999998</v>
      </c>
      <c r="M22" s="67">
        <f t="shared" ref="M22" si="6">SUM(M19:M21)</f>
        <v>-3.6</v>
      </c>
    </row>
    <row r="23" spans="1:13" ht="13.5" customHeight="1" x14ac:dyDescent="0.35">
      <c r="A23" s="5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3" ht="13.5" hidden="1" customHeight="1" x14ac:dyDescent="0.35">
      <c r="A24" s="43" t="s">
        <v>72</v>
      </c>
      <c r="B24" s="95"/>
      <c r="C24" s="95"/>
      <c r="D24" s="95"/>
      <c r="E24" s="95"/>
      <c r="F24" s="95">
        <f>SUM(B24:E24)</f>
        <v>0</v>
      </c>
      <c r="G24" s="95">
        <v>0</v>
      </c>
      <c r="H24" s="95">
        <v>0</v>
      </c>
      <c r="I24" s="95">
        <v>0</v>
      </c>
      <c r="J24" s="95">
        <v>0</v>
      </c>
      <c r="K24" s="95">
        <f>SUM(G24:J24)</f>
        <v>0</v>
      </c>
      <c r="L24" s="95">
        <v>0</v>
      </c>
      <c r="M24" s="96">
        <v>0</v>
      </c>
    </row>
    <row r="25" spans="1:13" ht="13.5" customHeight="1" x14ac:dyDescent="0.3">
      <c r="A25" s="43" t="s">
        <v>73</v>
      </c>
      <c r="B25" s="108">
        <v>-0.6</v>
      </c>
      <c r="C25" s="108">
        <v>-0.6</v>
      </c>
      <c r="D25" s="108">
        <v>-1.52</v>
      </c>
      <c r="E25" s="108">
        <v>-1.6</v>
      </c>
      <c r="F25" s="74">
        <v>-4.4000000000000004</v>
      </c>
      <c r="G25" s="13">
        <v>-1.6</v>
      </c>
      <c r="H25" s="13">
        <v>-1.6</v>
      </c>
      <c r="I25" s="13">
        <v>-1.6</v>
      </c>
      <c r="J25" s="13">
        <v>-1.6</v>
      </c>
      <c r="K25" s="74">
        <f>SUM(G25:J25)</f>
        <v>-6.4</v>
      </c>
      <c r="L25" s="13">
        <v>-1.6</v>
      </c>
      <c r="M25" s="15">
        <v>-1.6</v>
      </c>
    </row>
    <row r="26" spans="1:13" ht="13.5" customHeight="1" x14ac:dyDescent="0.3">
      <c r="A26" s="43" t="s">
        <v>74</v>
      </c>
      <c r="B26" s="108">
        <v>0</v>
      </c>
      <c r="C26" s="108">
        <v>0</v>
      </c>
      <c r="D26" s="108">
        <v>0</v>
      </c>
      <c r="E26" s="108">
        <v>0</v>
      </c>
      <c r="F26" s="95">
        <f>SUM(B26:E26)</f>
        <v>0</v>
      </c>
      <c r="G26" s="98">
        <v>0</v>
      </c>
      <c r="H26" s="13">
        <v>28.1</v>
      </c>
      <c r="I26" s="98">
        <v>0</v>
      </c>
      <c r="J26" s="13">
        <v>34.700000000000003</v>
      </c>
      <c r="K26" s="74">
        <f>SUM(G26:J26)</f>
        <v>62.800000000000004</v>
      </c>
      <c r="L26" s="13">
        <v>-0.1</v>
      </c>
      <c r="M26" s="97">
        <v>0</v>
      </c>
    </row>
    <row r="27" spans="1:13" ht="13.5" customHeight="1" x14ac:dyDescent="0.3">
      <c r="A27" s="43" t="s">
        <v>75</v>
      </c>
      <c r="B27" s="108">
        <v>0</v>
      </c>
      <c r="C27" s="108">
        <v>-3.5</v>
      </c>
      <c r="D27" s="108">
        <v>0</v>
      </c>
      <c r="E27" s="108">
        <v>0</v>
      </c>
      <c r="F27" s="108">
        <f>SUM(B27:E27)</f>
        <v>-3.5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15">
        <v>-0.7</v>
      </c>
    </row>
    <row r="28" spans="1:13" ht="13.5" customHeight="1" x14ac:dyDescent="0.3">
      <c r="A28" s="43" t="s">
        <v>76</v>
      </c>
      <c r="B28" s="108">
        <v>-2.2999999999999998</v>
      </c>
      <c r="C28" s="108">
        <v>-2.9</v>
      </c>
      <c r="D28" s="108">
        <v>-3.82</v>
      </c>
      <c r="E28" s="108">
        <v>-5.0999999999999996</v>
      </c>
      <c r="F28" s="74">
        <f>SUM(B28:E28)</f>
        <v>-14.12</v>
      </c>
      <c r="G28" s="13">
        <v>-7.3</v>
      </c>
      <c r="H28" s="13">
        <v>-6.7</v>
      </c>
      <c r="I28" s="13">
        <v>-7</v>
      </c>
      <c r="J28" s="13">
        <v>-7</v>
      </c>
      <c r="K28" s="74">
        <f>SUM(G28:J28)</f>
        <v>-28</v>
      </c>
      <c r="L28" s="13">
        <v>-6.8</v>
      </c>
      <c r="M28" s="15">
        <v>-7.1</v>
      </c>
    </row>
    <row r="29" spans="1:13" ht="13.5" customHeight="1" x14ac:dyDescent="0.35">
      <c r="A29" s="50" t="s">
        <v>77</v>
      </c>
      <c r="B29" s="66">
        <f t="shared" ref="B29:F29" si="7">SUM(B24:B28)</f>
        <v>-2.9</v>
      </c>
      <c r="C29" s="66">
        <f t="shared" si="7"/>
        <v>-7</v>
      </c>
      <c r="D29" s="66">
        <f t="shared" si="7"/>
        <v>-5.34</v>
      </c>
      <c r="E29" s="66">
        <f t="shared" si="7"/>
        <v>-6.6999999999999993</v>
      </c>
      <c r="F29" s="66">
        <f t="shared" si="7"/>
        <v>-22.02</v>
      </c>
      <c r="G29" s="66">
        <f t="shared" ref="G29:L29" si="8">SUM(G24:G28)</f>
        <v>-8.9</v>
      </c>
      <c r="H29" s="66">
        <f t="shared" si="8"/>
        <v>19.8</v>
      </c>
      <c r="I29" s="66">
        <f t="shared" si="8"/>
        <v>-8.6</v>
      </c>
      <c r="J29" s="66">
        <f t="shared" si="8"/>
        <v>26.1</v>
      </c>
      <c r="K29" s="66">
        <f t="shared" si="8"/>
        <v>28.400000000000006</v>
      </c>
      <c r="L29" s="66">
        <f t="shared" si="8"/>
        <v>-8.5</v>
      </c>
      <c r="M29" s="67">
        <f>SUM(M24:M28)</f>
        <v>-9.3999999999999986</v>
      </c>
    </row>
    <row r="30" spans="1:13" ht="13.5" customHeight="1" x14ac:dyDescent="0.35">
      <c r="A30" s="52"/>
      <c r="B30" s="68"/>
      <c r="C30" s="68"/>
      <c r="D30" s="68"/>
      <c r="E30" s="68"/>
      <c r="F30" s="68"/>
      <c r="G30" s="68"/>
      <c r="H30" s="78"/>
      <c r="I30" s="78"/>
      <c r="J30" s="68"/>
      <c r="K30" s="68"/>
      <c r="L30" s="68"/>
      <c r="M30" s="69"/>
    </row>
    <row r="31" spans="1:13" ht="13.5" customHeight="1" x14ac:dyDescent="0.35">
      <c r="A31" s="53" t="s">
        <v>78</v>
      </c>
      <c r="B31" s="66">
        <f t="shared" ref="B31:E31" si="9">+B29+B22+B17</f>
        <v>-9.1600000000000019</v>
      </c>
      <c r="C31" s="66">
        <f t="shared" si="9"/>
        <v>-7.0900000000000052</v>
      </c>
      <c r="D31" s="66">
        <f t="shared" si="9"/>
        <v>16.88</v>
      </c>
      <c r="E31" s="66">
        <f t="shared" si="9"/>
        <v>17.109999999999996</v>
      </c>
      <c r="F31" s="66">
        <f>+F29+F22+F17</f>
        <v>17.680000000000003</v>
      </c>
      <c r="G31" s="66">
        <f>+G29+G22+G17</f>
        <v>-17</v>
      </c>
      <c r="H31" s="77">
        <f t="shared" ref="H31:L31" si="10">+H29+H22+H17</f>
        <v>0.59999999999999787</v>
      </c>
      <c r="I31" s="77">
        <f t="shared" si="10"/>
        <v>-26.200000000000003</v>
      </c>
      <c r="J31" s="66">
        <f t="shared" si="10"/>
        <v>25.600000000000005</v>
      </c>
      <c r="K31" s="66">
        <f t="shared" si="10"/>
        <v>-16.999999999999986</v>
      </c>
      <c r="L31" s="66">
        <f t="shared" si="10"/>
        <v>-11.200000000000001</v>
      </c>
      <c r="M31" s="67">
        <f t="shared" ref="M31" si="11">+M29+M22+M17</f>
        <v>2.5</v>
      </c>
    </row>
    <row r="32" spans="1:13" ht="13.5" customHeight="1" x14ac:dyDescent="0.35">
      <c r="A32" s="52"/>
      <c r="B32" s="64"/>
      <c r="C32" s="64"/>
      <c r="D32" s="64"/>
      <c r="E32" s="64"/>
      <c r="F32" s="64"/>
      <c r="G32" s="64"/>
      <c r="H32" s="76"/>
      <c r="I32" s="76"/>
      <c r="J32" s="64"/>
      <c r="K32" s="64"/>
      <c r="L32" s="64"/>
      <c r="M32" s="65"/>
    </row>
    <row r="33" spans="1:13" ht="13.5" customHeight="1" x14ac:dyDescent="0.3">
      <c r="A33" s="43" t="s">
        <v>79</v>
      </c>
      <c r="B33" s="108">
        <v>73.900000000000006</v>
      </c>
      <c r="C33" s="79">
        <f>B34</f>
        <v>64.740000000000009</v>
      </c>
      <c r="D33" s="79">
        <f>C34</f>
        <v>57.6</v>
      </c>
      <c r="E33" s="70">
        <f>D34</f>
        <v>74.48</v>
      </c>
      <c r="F33" s="70">
        <f>B33</f>
        <v>73.900000000000006</v>
      </c>
      <c r="G33" s="70">
        <v>91.6</v>
      </c>
      <c r="H33" s="79">
        <f>G34</f>
        <v>74.599999999999994</v>
      </c>
      <c r="I33" s="79">
        <f>H34</f>
        <v>75.199999999999989</v>
      </c>
      <c r="J33" s="70">
        <f>I34</f>
        <v>48.999999999999986</v>
      </c>
      <c r="K33" s="70">
        <f>G33</f>
        <v>91.6</v>
      </c>
      <c r="L33" s="70">
        <f>K34</f>
        <v>74.600000000000009</v>
      </c>
      <c r="M33" s="71">
        <f>L34</f>
        <v>63.400000000000006</v>
      </c>
    </row>
    <row r="34" spans="1:13" ht="13.5" customHeight="1" x14ac:dyDescent="0.35">
      <c r="A34" s="50" t="s">
        <v>80</v>
      </c>
      <c r="B34" s="66">
        <f t="shared" ref="B34:F34" si="12">SUM(B31:B33)</f>
        <v>64.740000000000009</v>
      </c>
      <c r="C34" s="66">
        <v>57.6</v>
      </c>
      <c r="D34" s="66">
        <f t="shared" si="12"/>
        <v>74.48</v>
      </c>
      <c r="E34" s="66">
        <f>SUM(E31:E33)</f>
        <v>91.59</v>
      </c>
      <c r="F34" s="66">
        <f t="shared" si="12"/>
        <v>91.580000000000013</v>
      </c>
      <c r="G34" s="66">
        <f t="shared" ref="G34" si="13">SUM(G31:G33)</f>
        <v>74.599999999999994</v>
      </c>
      <c r="H34" s="77">
        <f>SUM(H31:H33)</f>
        <v>75.199999999999989</v>
      </c>
      <c r="I34" s="77">
        <f>SUM(I31:I33)</f>
        <v>48.999999999999986</v>
      </c>
      <c r="J34" s="66">
        <f t="shared" ref="J34" si="14">SUM(J31:J33)</f>
        <v>74.599999999999994</v>
      </c>
      <c r="K34" s="66">
        <f t="shared" ref="K34:L34" si="15">SUM(K31:K33)</f>
        <v>74.600000000000009</v>
      </c>
      <c r="L34" s="66">
        <f t="shared" si="15"/>
        <v>63.400000000000006</v>
      </c>
      <c r="M34" s="67">
        <f t="shared" ref="M34" si="16">SUM(M31:M33)</f>
        <v>65.900000000000006</v>
      </c>
    </row>
    <row r="35" spans="1:13" ht="13.5" customHeight="1" x14ac:dyDescent="0.35">
      <c r="B35" s="22"/>
      <c r="C35" s="22"/>
      <c r="D35" s="22"/>
      <c r="E35" s="22"/>
      <c r="F35" s="22"/>
      <c r="G35" s="22"/>
      <c r="H35" s="22"/>
      <c r="I35" s="22"/>
      <c r="J35" s="22"/>
      <c r="K35" s="22"/>
    </row>
  </sheetData>
  <phoneticPr fontId="20" type="noConversion"/>
  <pageMargins left="0.7" right="0.7" top="0.75" bottom="0.75" header="0.3" footer="0.3"/>
  <pageSetup paperSize="9" scale="72" orientation="landscape" r:id="rId1"/>
  <ignoredErrors>
    <ignoredError sqref="K5 K8 K21 K25" formulaRange="1"/>
    <ignoredError sqref="G17:K17 H33:J33 L33:M33 L17:M17 B17:C17 C33:F33 E17" unlockedFormula="1"/>
    <ignoredError sqref="K33" formula="1" unlockedFormula="1"/>
    <ignoredError sqref="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M13"/>
  <sheetViews>
    <sheetView showGridLines="0" tabSelected="1" zoomScaleNormal="100" workbookViewId="0">
      <selection activeCell="B25" sqref="B25"/>
    </sheetView>
  </sheetViews>
  <sheetFormatPr baseColWidth="10" defaultColWidth="8.81640625" defaultRowHeight="13.5" customHeight="1" x14ac:dyDescent="0.35"/>
  <cols>
    <col min="1" max="1" width="36.453125" style="24" bestFit="1" customWidth="1"/>
    <col min="2" max="11" width="10.81640625" style="24" customWidth="1"/>
    <col min="12" max="16384" width="8.81640625" style="24"/>
  </cols>
  <sheetData>
    <row r="2" spans="1:13" ht="13.5" customHeight="1" x14ac:dyDescent="0.35">
      <c r="A2" s="49" t="s">
        <v>81</v>
      </c>
      <c r="B2" s="47" t="s">
        <v>89</v>
      </c>
      <c r="C2" s="47" t="s">
        <v>90</v>
      </c>
      <c r="D2" s="47" t="s">
        <v>91</v>
      </c>
      <c r="E2" s="47" t="s">
        <v>92</v>
      </c>
      <c r="F2" s="47" t="s">
        <v>93</v>
      </c>
      <c r="G2" s="47" t="s">
        <v>0</v>
      </c>
      <c r="H2" s="47" t="s">
        <v>1</v>
      </c>
      <c r="I2" s="47" t="s">
        <v>2</v>
      </c>
      <c r="J2" s="47" t="s">
        <v>3</v>
      </c>
      <c r="K2" s="47" t="s">
        <v>4</v>
      </c>
      <c r="L2" s="47" t="s">
        <v>5</v>
      </c>
      <c r="M2" s="47" t="s">
        <v>6</v>
      </c>
    </row>
    <row r="3" spans="1:13" ht="13.5" customHeight="1" x14ac:dyDescent="0.35">
      <c r="A3" s="35" t="s">
        <v>82</v>
      </c>
      <c r="B3" s="103">
        <v>487</v>
      </c>
      <c r="C3" s="103">
        <v>494.70000000000005</v>
      </c>
      <c r="D3" s="103">
        <v>503.2</v>
      </c>
      <c r="E3" s="103">
        <v>500</v>
      </c>
      <c r="F3" s="103">
        <f>E3</f>
        <v>500</v>
      </c>
      <c r="G3" s="103">
        <v>480.40000000000003</v>
      </c>
      <c r="H3" s="103">
        <v>490.8</v>
      </c>
      <c r="I3" s="103">
        <v>472.9</v>
      </c>
      <c r="J3" s="103">
        <v>492.7</v>
      </c>
      <c r="K3" s="103">
        <v>492.7</v>
      </c>
      <c r="L3" s="106">
        <v>478</v>
      </c>
      <c r="M3" s="102">
        <v>472</v>
      </c>
    </row>
    <row r="4" spans="1:13" ht="13.5" customHeight="1" x14ac:dyDescent="0.35">
      <c r="A4" s="35" t="s">
        <v>83</v>
      </c>
      <c r="B4" s="105">
        <v>2.5</v>
      </c>
      <c r="C4" s="105">
        <v>27.9</v>
      </c>
      <c r="D4" s="105">
        <v>25.7</v>
      </c>
      <c r="E4" s="105">
        <v>9.8000000000000007</v>
      </c>
      <c r="F4" s="103">
        <f t="shared" ref="F4:F8" si="0">E4</f>
        <v>9.8000000000000007</v>
      </c>
      <c r="G4" s="105">
        <v>-4.5</v>
      </c>
      <c r="H4" s="105">
        <v>-8.1999999999999993</v>
      </c>
      <c r="I4" s="103">
        <v>11.4</v>
      </c>
      <c r="J4" s="103">
        <v>5.0999999999999996</v>
      </c>
      <c r="K4" s="103">
        <v>5.0999999999999996</v>
      </c>
      <c r="L4" s="106">
        <v>13</v>
      </c>
      <c r="M4" s="102">
        <v>1</v>
      </c>
    </row>
    <row r="5" spans="1:13" ht="13.5" customHeight="1" x14ac:dyDescent="0.3">
      <c r="A5" s="35" t="s">
        <v>84</v>
      </c>
      <c r="B5" s="108">
        <v>64.7</v>
      </c>
      <c r="C5" s="103">
        <v>57.6</v>
      </c>
      <c r="D5" s="103">
        <v>74.5</v>
      </c>
      <c r="E5" s="103">
        <v>91.6</v>
      </c>
      <c r="F5" s="103">
        <f t="shared" si="0"/>
        <v>91.6</v>
      </c>
      <c r="G5" s="103">
        <v>74.599999999999994</v>
      </c>
      <c r="H5" s="103">
        <v>75.2</v>
      </c>
      <c r="I5" s="103">
        <v>49</v>
      </c>
      <c r="J5" s="103">
        <v>74.599999999999994</v>
      </c>
      <c r="K5" s="103">
        <v>74.599999999999994</v>
      </c>
      <c r="L5" s="106">
        <v>63.4</v>
      </c>
      <c r="M5" s="102">
        <v>65.900000000000006</v>
      </c>
    </row>
    <row r="6" spans="1:13" ht="13.5" customHeight="1" x14ac:dyDescent="0.3">
      <c r="A6" s="35" t="s">
        <v>85</v>
      </c>
      <c r="B6" s="113">
        <v>423.7</v>
      </c>
      <c r="C6" s="103">
        <v>424.1</v>
      </c>
      <c r="D6" s="103">
        <v>422.5</v>
      </c>
      <c r="E6" s="103">
        <v>422.2</v>
      </c>
      <c r="F6" s="103">
        <f t="shared" si="0"/>
        <v>422.2</v>
      </c>
      <c r="G6" s="103">
        <v>420.8</v>
      </c>
      <c r="H6" s="103">
        <v>420.2</v>
      </c>
      <c r="I6" s="103">
        <v>419.59999999999997</v>
      </c>
      <c r="J6" s="103">
        <v>419.5</v>
      </c>
      <c r="K6" s="103">
        <v>419.5</v>
      </c>
      <c r="L6" s="106">
        <v>419</v>
      </c>
      <c r="M6" s="102">
        <v>418.3</v>
      </c>
    </row>
    <row r="7" spans="1:13" ht="13.5" customHeight="1" x14ac:dyDescent="0.3">
      <c r="A7" s="35" t="s">
        <v>86</v>
      </c>
      <c r="B7" s="113">
        <v>359</v>
      </c>
      <c r="C7" s="104">
        <v>366.5</v>
      </c>
      <c r="D7" s="104">
        <v>348</v>
      </c>
      <c r="E7" s="104">
        <v>330.6</v>
      </c>
      <c r="F7" s="103">
        <f t="shared" si="0"/>
        <v>330.6</v>
      </c>
      <c r="G7" s="104">
        <v>346.20000000000005</v>
      </c>
      <c r="H7" s="104">
        <v>345</v>
      </c>
      <c r="I7" s="104">
        <v>370.59999999999997</v>
      </c>
      <c r="J7" s="104">
        <v>344.9</v>
      </c>
      <c r="K7" s="104">
        <v>344.9</v>
      </c>
      <c r="L7" s="106">
        <v>355.6</v>
      </c>
      <c r="M7" s="102">
        <v>352.4</v>
      </c>
    </row>
    <row r="8" spans="1:13" ht="13.5" customHeight="1" x14ac:dyDescent="0.3">
      <c r="A8" s="35" t="s">
        <v>87</v>
      </c>
      <c r="B8" s="114">
        <v>25.300000000000011</v>
      </c>
      <c r="C8" s="98">
        <v>34.4</v>
      </c>
      <c r="D8" s="98">
        <v>43.3</v>
      </c>
      <c r="E8" s="98">
        <v>37.299999999999997</v>
      </c>
      <c r="F8" s="103">
        <f t="shared" si="0"/>
        <v>37.299999999999997</v>
      </c>
      <c r="G8" s="98">
        <v>16.5</v>
      </c>
      <c r="H8" s="98">
        <v>19.3</v>
      </c>
      <c r="I8" s="98">
        <v>13.1</v>
      </c>
      <c r="J8" s="98">
        <v>33.799999999999997</v>
      </c>
      <c r="K8" s="98">
        <v>33.799999999999997</v>
      </c>
      <c r="L8" s="106">
        <v>25.3</v>
      </c>
      <c r="M8" s="102">
        <v>14.8</v>
      </c>
    </row>
    <row r="9" spans="1:13" ht="13.5" customHeight="1" x14ac:dyDescent="0.3">
      <c r="A9" s="35" t="s">
        <v>88</v>
      </c>
      <c r="B9" s="116">
        <v>5.1950718685831648E-2</v>
      </c>
      <c r="C9" s="101">
        <v>6.9537093187790569E-2</v>
      </c>
      <c r="D9" s="101">
        <v>8.6049284578696345E-2</v>
      </c>
      <c r="E9" s="101">
        <v>7.46E-2</v>
      </c>
      <c r="F9" s="38">
        <f>E9</f>
        <v>7.46E-2</v>
      </c>
      <c r="G9" s="101">
        <v>3.4346378018318066E-2</v>
      </c>
      <c r="H9" s="101">
        <v>3.932355338223309E-2</v>
      </c>
      <c r="I9" s="101">
        <v>2.7701416790019032E-2</v>
      </c>
      <c r="J9" s="101">
        <v>6.860158311345646E-2</v>
      </c>
      <c r="K9" s="101">
        <v>6.860158311345646E-2</v>
      </c>
      <c r="L9" s="107">
        <v>5.292887029288703E-2</v>
      </c>
      <c r="M9" s="100">
        <v>3.1359999999999999E-2</v>
      </c>
    </row>
    <row r="10" spans="1:13" ht="13.5" customHeight="1" x14ac:dyDescent="0.35">
      <c r="A10" s="23"/>
    </row>
    <row r="12" spans="1:13" ht="13.5" customHeight="1" x14ac:dyDescent="0.35">
      <c r="A12" s="36"/>
    </row>
    <row r="13" spans="1:13" ht="13.5" customHeight="1" x14ac:dyDescent="0.35">
      <c r="H13" s="38"/>
      <c r="I13" s="38"/>
    </row>
  </sheetData>
  <phoneticPr fontId="20" type="noConversion"/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792ff-02e5-4fb3-b5de-6c8046ae4698">
      <Terms xmlns="http://schemas.microsoft.com/office/infopath/2007/PartnerControls"/>
    </lcf76f155ced4ddcb4097134ff3c332f>
    <TaxCatchAll xmlns="51215a12-cd5a-4878-b45a-5da457c0ed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F14A541C14BA41B3A64C41D09F77B7" ma:contentTypeVersion="15" ma:contentTypeDescription="Opprett et nytt dokument." ma:contentTypeScope="" ma:versionID="eff6ae916cda06cd2f5b091eb03700d8">
  <xsd:schema xmlns:xsd="http://www.w3.org/2001/XMLSchema" xmlns:xs="http://www.w3.org/2001/XMLSchema" xmlns:p="http://schemas.microsoft.com/office/2006/metadata/properties" xmlns:ns2="33c792ff-02e5-4fb3-b5de-6c8046ae4698" xmlns:ns3="51215a12-cd5a-4878-b45a-5da457c0ed23" targetNamespace="http://schemas.microsoft.com/office/2006/metadata/properties" ma:root="true" ma:fieldsID="2862c18cdad5d6a5b15c004b8ba5e753" ns2:_="" ns3:_="">
    <xsd:import namespace="33c792ff-02e5-4fb3-b5de-6c8046ae4698"/>
    <xsd:import namespace="51215a12-cd5a-4878-b45a-5da457c0e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792ff-02e5-4fb3-b5de-6c8046ae4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f84e09e-b6db-40c6-9fce-aa1293f5e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15a12-cd5a-4878-b45a-5da457c0e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0a34d1-7d0b-4c1f-8be2-3b3c1f59682b}" ma:internalName="TaxCatchAll" ma:showField="CatchAllData" ma:web="51215a12-cd5a-4878-b45a-5da457c0e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4E74D-DEF2-4350-8675-8369F8D100C4}">
  <ds:schemaRefs>
    <ds:schemaRef ds:uri="http://purl.org/dc/terms/"/>
    <ds:schemaRef ds:uri="33c792ff-02e5-4fb3-b5de-6c8046ae4698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1215a12-cd5a-4878-b45a-5da457c0ed23"/>
  </ds:schemaRefs>
</ds:datastoreItem>
</file>

<file path=customXml/itemProps2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63BA0-0F9D-42A3-91C7-BF4C31430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Income statement</vt:lpstr>
      <vt:lpstr>Balance sheet</vt:lpstr>
      <vt:lpstr>Cashflow</vt:lpstr>
      <vt:lpstr>Key figures</vt:lpstr>
      <vt:lpstr>Cashflow!Utskriftsområde</vt:lpstr>
      <vt:lpstr>'Key figures'!Utskriftsområde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Feng, Yennie</cp:lastModifiedBy>
  <cp:revision/>
  <dcterms:created xsi:type="dcterms:W3CDTF">2012-05-08T13:41:05Z</dcterms:created>
  <dcterms:modified xsi:type="dcterms:W3CDTF">2024-08-07T09:42:19Z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0x01010024F14A541C14BA41B3A64C41D09F77B7</vt:lpwstr>
  </property>
  <property fmtid="{D5CDD505-2E9C-101B-9397-08002B2CF9AE}" pid="3" name="MediaServiceImageTags">
    <vt:lpwstr/>
  </property>
</Properties>
</file>